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<sst xmlns="http://schemas.openxmlformats.org/spreadsheetml/2006/main" count="79" uniqueCount="78">
  <si>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</si>
  <si>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</si>
  <si>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</si>
  <si>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</si>
  <si>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</si>
  <si>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</si>
  <si>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</si>
  <si>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</si>
  <si>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</si>
  <si>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</si>
  <si>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</si>
  <si>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</si>
  <si>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</si>
  <si>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</si>
  <si>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</si>
  <si>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</si>
  <si>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</si>
  <si>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</si>
  <si>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</si>
  <si>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</si>
  <si>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</si>
  <si>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</si>
  <si>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</si>
  <si>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</si>
  <si>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</si>
  <si>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</si>
  <si>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</si>
  <si>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</si>
  <si>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</si>
  <si>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</si>
  <si>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</si>
  <si>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</si>
  <si>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</si>
  <si>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</si>
  <si>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</si>
  <si>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</si>
  <si>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</si>
  <si>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</si>
  <si>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</si>
  <si>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</si>
  <si>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</si>
  <si>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</si>
  <si>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</si>
  <si>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</si>
  <si>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</si>
  <si>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</si>
  <si>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</si>
  <si>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</si>
  <si>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</si>
  <si>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</si>
  <si>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</si>
  <si>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</si>
  <si>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</si>
  <si>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</si>
  <si>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</si>
  <si>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</si>
  <si>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</si>
  <si>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</si>
  <si>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</si>
  <si>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</si>
  <si>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</si>
  <si>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</si>
  <si>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</si>
  <si>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</si>
  <si>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</si>
  <si>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</si>
  <si>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</si>
  <si>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</si>
  <si>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</si>
  <si>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</si>
  <si>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</si>
  <si>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</si>
  <si>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</si>
  <si>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</si>
  <si>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</si>
  <si>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</si>
  <si>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06/11/20 - VENCIMENTO 13/11/20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</si>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</sst>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67564</v>
      </c>
      <c r="C7" s="10">
        <f>C8+C11</f>
        <v>83139</v>
      </c>
      <c r="D7" s="10">
        <f aca="true" t="shared" si="0" ref="D7:K7">D8+D11</f>
        <v>233223</v>
      </c>
      <c r="E7" s="10">
        <f t="shared" si="0"/>
        <v>214325</v>
      </c>
      <c r="F7" s="10">
        <f t="shared" si="0"/>
        <v>222734</v>
      </c>
      <c r="G7" s="10">
        <f t="shared" si="0"/>
        <v>107090</v>
      </c>
      <c r="H7" s="10">
        <f t="shared" si="0"/>
        <v>55666</v>
      </c>
      <c r="I7" s="10">
        <f t="shared" si="0"/>
        <v>102456</v>
      </c>
      <c r="J7" s="10">
        <f t="shared" si="0"/>
        <v>78650</v>
      </c>
      <c r="K7" s="10">
        <f t="shared" si="0"/>
        <v>171995</v>
      </c>
      <c r="L7" s="10">
        <f>SUM(B7:K7)</f>
        <v>1336842</v>
      </c>
      <c r="M7" s="11"/>
    </row>
    <row r="8" spans="1:13" ht="17.25" customHeight="1">
      <c r="A8" s="12" t="s">
        <v>18</v>
      </c>
      <c r="B8" s="13">
        <f>B9+B10</f>
        <v>5233</v>
      </c>
      <c r="C8" s="13">
        <f aca="true" t="shared" si="1" ref="C8:K8">C9+C10</f>
        <v>6224</v>
      </c>
      <c r="D8" s="13">
        <f t="shared" si="1"/>
        <v>16995</v>
      </c>
      <c r="E8" s="13">
        <f t="shared" si="1"/>
        <v>14720</v>
      </c>
      <c r="F8" s="13">
        <f t="shared" si="1"/>
        <v>14054</v>
      </c>
      <c r="G8" s="13">
        <f t="shared" si="1"/>
        <v>8275</v>
      </c>
      <c r="H8" s="13">
        <f t="shared" si="1"/>
        <v>3823</v>
      </c>
      <c r="I8" s="13">
        <f t="shared" si="1"/>
        <v>5369</v>
      </c>
      <c r="J8" s="13">
        <f t="shared" si="1"/>
        <v>4701</v>
      </c>
      <c r="K8" s="13">
        <f t="shared" si="1"/>
        <v>10904</v>
      </c>
      <c r="L8" s="13">
        <f>SUM(B8:K8)</f>
        <v>90298</v>
      </c>
      <c r="M8"/>
    </row>
    <row r="9" spans="1:13" ht="17.25" customHeight="1">
      <c r="A9" s="14" t="s">
        <v>19</v>
      </c>
      <c r="B9" s="15">
        <v>5232</v>
      </c>
      <c r="C9" s="15">
        <v>6224</v>
      </c>
      <c r="D9" s="15">
        <v>16995</v>
      </c>
      <c r="E9" s="15">
        <v>14720</v>
      </c>
      <c r="F9" s="15">
        <v>14054</v>
      </c>
      <c r="G9" s="15">
        <v>8275</v>
      </c>
      <c r="H9" s="15">
        <v>3823</v>
      </c>
      <c r="I9" s="15">
        <v>5369</v>
      </c>
      <c r="J9" s="15">
        <v>4701</v>
      </c>
      <c r="K9" s="15">
        <v>10904</v>
      </c>
      <c r="L9" s="13">
        <f>SUM(B9:K9)</f>
        <v>90297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62331</v>
      </c>
      <c r="C11" s="15">
        <v>76915</v>
      </c>
      <c r="D11" s="15">
        <v>216228</v>
      </c>
      <c r="E11" s="15">
        <v>199605</v>
      </c>
      <c r="F11" s="15">
        <v>208680</v>
      </c>
      <c r="G11" s="15">
        <v>98815</v>
      </c>
      <c r="H11" s="15">
        <v>51843</v>
      </c>
      <c r="I11" s="15">
        <v>97087</v>
      </c>
      <c r="J11" s="15">
        <v>73949</v>
      </c>
      <c r="K11" s="15">
        <v>161091</v>
      </c>
      <c r="L11" s="13">
        <f>SUM(B11:K11)</f>
        <v>1246544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1.209563316801346</v>
      </c>
      <c r="C15" s="22">
        <v>1.438735730553985</v>
      </c>
      <c r="D15" s="22">
        <v>1.423353938036555</v>
      </c>
      <c r="E15" s="22">
        <v>1.231115773455363</v>
      </c>
      <c r="F15" s="22">
        <v>1.427034436513595</v>
      </c>
      <c r="G15" s="22">
        <v>1.489270204207443</v>
      </c>
      <c r="H15" s="22">
        <v>1.481868563625323</v>
      </c>
      <c r="I15" s="22">
        <v>1.33553975759466</v>
      </c>
      <c r="J15" s="22">
        <v>1.782810051772967</v>
      </c>
      <c r="K15" s="22">
        <v>1.24372936064735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461902.91000000003</v>
      </c>
      <c r="C17" s="25">
        <f aca="true" t="shared" si="2" ref="C17:K17">C18+C19+C20+C21+C22+C23+C24</f>
        <v>366181.43</v>
      </c>
      <c r="D17" s="25">
        <f t="shared" si="2"/>
        <v>1212820.95</v>
      </c>
      <c r="E17" s="25">
        <f t="shared" si="2"/>
        <v>972716.98</v>
      </c>
      <c r="F17" s="25">
        <f t="shared" si="2"/>
        <v>1045719.68</v>
      </c>
      <c r="G17" s="25">
        <f t="shared" si="2"/>
        <v>580134.81</v>
      </c>
      <c r="H17" s="25">
        <f t="shared" si="2"/>
        <v>332748.31</v>
      </c>
      <c r="I17" s="25">
        <f t="shared" si="2"/>
        <v>447430.88</v>
      </c>
      <c r="J17" s="25">
        <f t="shared" si="2"/>
        <v>499165.14</v>
      </c>
      <c r="K17" s="25">
        <f t="shared" si="2"/>
        <v>620410.72</v>
      </c>
      <c r="L17" s="25">
        <f>L18+L19+L20+L21+L22+L23+L24</f>
        <v>6539231.8100000005</v>
      </c>
      <c r="M17"/>
    </row>
    <row r="18" spans="1:13" ht="17.25" customHeight="1">
      <c r="A18" s="26" t="s">
        <v>24</v>
      </c>
      <c r="B18" s="33">
        <f aca="true" t="shared" si="3" ref="B18:K18">ROUND(B13*B7,2)</f>
        <v>388918.65</v>
      </c>
      <c r="C18" s="33">
        <f t="shared" si="3"/>
        <v>257863.92</v>
      </c>
      <c r="D18" s="33">
        <f t="shared" si="3"/>
        <v>861479.12</v>
      </c>
      <c r="E18" s="33">
        <f t="shared" si="3"/>
        <v>800632.47</v>
      </c>
      <c r="F18" s="33">
        <f t="shared" si="3"/>
        <v>736536.79</v>
      </c>
      <c r="G18" s="33">
        <f t="shared" si="3"/>
        <v>389132.93</v>
      </c>
      <c r="H18" s="33">
        <f t="shared" si="3"/>
        <v>222864.4</v>
      </c>
      <c r="I18" s="33">
        <f t="shared" si="3"/>
        <v>340696.94</v>
      </c>
      <c r="J18" s="33">
        <f t="shared" si="3"/>
        <v>281598.46</v>
      </c>
      <c r="K18" s="33">
        <f t="shared" si="3"/>
        <v>502792.98</v>
      </c>
      <c r="L18" s="33">
        <f aca="true" t="shared" si="4" ref="L18:L24">SUM(B18:K18)</f>
        <v>4782516.66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81503.08</v>
      </c>
      <c r="C19" s="33">
        <f t="shared" si="5"/>
        <v>113134.12</v>
      </c>
      <c r="D19" s="33">
        <f t="shared" si="5"/>
        <v>364710.58</v>
      </c>
      <c r="E19" s="33">
        <f t="shared" si="5"/>
        <v>185038.79</v>
      </c>
      <c r="F19" s="33">
        <f t="shared" si="5"/>
        <v>314526.57</v>
      </c>
      <c r="G19" s="33">
        <f t="shared" si="5"/>
        <v>190391.15</v>
      </c>
      <c r="H19" s="33">
        <f t="shared" si="5"/>
        <v>107391.35</v>
      </c>
      <c r="I19" s="33">
        <f t="shared" si="5"/>
        <v>114317.37</v>
      </c>
      <c r="J19" s="33">
        <f t="shared" si="5"/>
        <v>220438.11</v>
      </c>
      <c r="K19" s="33">
        <f t="shared" si="5"/>
        <v>122545.41</v>
      </c>
      <c r="L19" s="33">
        <f t="shared" si="4"/>
        <v>1813996.53</v>
      </c>
      <c r="M19"/>
    </row>
    <row r="20" spans="1:13" ht="17.25" customHeight="1">
      <c r="A20" s="27" t="s">
        <v>26</v>
      </c>
      <c r="B20" s="33">
        <v>1745.63</v>
      </c>
      <c r="C20" s="33">
        <v>5038.92</v>
      </c>
      <c r="D20" s="33">
        <v>23514.79</v>
      </c>
      <c r="E20" s="33">
        <v>17176.13</v>
      </c>
      <c r="F20" s="33">
        <v>26641.68</v>
      </c>
      <c r="G20" s="33">
        <v>16867.43</v>
      </c>
      <c r="H20" s="33">
        <v>11243.77</v>
      </c>
      <c r="I20" s="33">
        <v>4513.12</v>
      </c>
      <c r="J20" s="33">
        <v>9420.59</v>
      </c>
      <c r="K20" s="33">
        <v>13775.94</v>
      </c>
      <c r="L20" s="33">
        <f t="shared" si="4"/>
        <v>129937.99999999999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-11632.44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-16256.7</v>
      </c>
      <c r="H24" s="33">
        <v>-10119.2</v>
      </c>
      <c r="I24" s="33">
        <v>-13464.54</v>
      </c>
      <c r="J24" s="33">
        <v>-15028</v>
      </c>
      <c r="K24" s="33">
        <v>-20071.6</v>
      </c>
      <c r="L24" s="33">
        <f t="shared" si="4"/>
        <v>-200899.28000000003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-43156.25</v>
      </c>
      <c r="C27" s="33">
        <f t="shared" si="6"/>
        <v>-27385.6</v>
      </c>
      <c r="D27" s="33">
        <f t="shared" si="6"/>
        <v>-74778</v>
      </c>
      <c r="E27" s="33">
        <f t="shared" si="6"/>
        <v>-69360.5</v>
      </c>
      <c r="F27" s="33">
        <f t="shared" si="6"/>
        <v>-61837.6</v>
      </c>
      <c r="G27" s="33">
        <f t="shared" si="6"/>
        <v>-36410</v>
      </c>
      <c r="H27" s="33">
        <f t="shared" si="6"/>
        <v>-24714.06</v>
      </c>
      <c r="I27" s="33">
        <f t="shared" si="6"/>
        <v>-33166.09</v>
      </c>
      <c r="J27" s="33">
        <f t="shared" si="6"/>
        <v>-20684.4</v>
      </c>
      <c r="K27" s="33">
        <f t="shared" si="6"/>
        <v>-47977.6</v>
      </c>
      <c r="L27" s="33">
        <f aca="true" t="shared" si="7" ref="L27:L33">SUM(B27:K27)</f>
        <v>-439470.1</v>
      </c>
      <c r="M27"/>
    </row>
    <row r="28" spans="1:13" ht="18.75" customHeight="1">
      <c r="A28" s="27" t="s">
        <v>30</v>
      </c>
      <c r="B28" s="33">
        <f>B29+B30+B31+B32</f>
        <v>-23020.8</v>
      </c>
      <c r="C28" s="33">
        <f aca="true" t="shared" si="8" ref="C28:K28">C29+C30+C31+C32</f>
        <v>-27385.6</v>
      </c>
      <c r="D28" s="33">
        <f t="shared" si="8"/>
        <v>-74778</v>
      </c>
      <c r="E28" s="33">
        <f t="shared" si="8"/>
        <v>-64768</v>
      </c>
      <c r="F28" s="33">
        <f t="shared" si="8"/>
        <v>-61837.6</v>
      </c>
      <c r="G28" s="33">
        <f t="shared" si="8"/>
        <v>-36410</v>
      </c>
      <c r="H28" s="33">
        <f t="shared" si="8"/>
        <v>-16821.2</v>
      </c>
      <c r="I28" s="33">
        <f t="shared" si="8"/>
        <v>-33166.09</v>
      </c>
      <c r="J28" s="33">
        <f t="shared" si="8"/>
        <v>-20684.4</v>
      </c>
      <c r="K28" s="33">
        <f t="shared" si="8"/>
        <v>-47977.6</v>
      </c>
      <c r="L28" s="33">
        <f t="shared" si="7"/>
        <v>-406849.29000000004</v>
      </c>
      <c r="M28"/>
    </row>
    <row r="29" spans="1:13" s="36" customFormat="1" ht="18.75" customHeight="1">
      <c r="A29" s="34" t="s">
        <v>58</v>
      </c>
      <c r="B29" s="33">
        <f>-ROUND((B9)*$E$3,2)</f>
        <v>-23020.8</v>
      </c>
      <c r="C29" s="33">
        <f aca="true" t="shared" si="9" ref="C29:K29">-ROUND((C9)*$E$3,2)</f>
        <v>-27385.6</v>
      </c>
      <c r="D29" s="33">
        <f t="shared" si="9"/>
        <v>-74778</v>
      </c>
      <c r="E29" s="33">
        <f t="shared" si="9"/>
        <v>-64768</v>
      </c>
      <c r="F29" s="33">
        <f t="shared" si="9"/>
        <v>-61837.6</v>
      </c>
      <c r="G29" s="33">
        <f t="shared" si="9"/>
        <v>-36410</v>
      </c>
      <c r="H29" s="33">
        <f t="shared" si="9"/>
        <v>-16821.2</v>
      </c>
      <c r="I29" s="33">
        <f t="shared" si="9"/>
        <v>-23623.6</v>
      </c>
      <c r="J29" s="33">
        <f t="shared" si="9"/>
        <v>-20684.4</v>
      </c>
      <c r="K29" s="33">
        <f t="shared" si="9"/>
        <v>-47977.6</v>
      </c>
      <c r="L29" s="33">
        <f t="shared" si="7"/>
        <v>-397306.8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-9542.49</v>
      </c>
      <c r="J32" s="17">
        <v>0</v>
      </c>
      <c r="K32" s="17">
        <v>0</v>
      </c>
      <c r="L32" s="33">
        <f t="shared" si="7"/>
        <v>-9542.49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418746.66000000003</v>
      </c>
      <c r="C48" s="41">
        <f aca="true" t="shared" si="12" ref="C48:K48">IF(C17+C27+C40+C49&lt;0,0,C17+C27+C49)</f>
        <v>338795.83</v>
      </c>
      <c r="D48" s="41">
        <f t="shared" si="12"/>
        <v>1138042.95</v>
      </c>
      <c r="E48" s="41">
        <f t="shared" si="12"/>
        <v>903356.48</v>
      </c>
      <c r="F48" s="41">
        <f t="shared" si="12"/>
        <v>983882.0800000001</v>
      </c>
      <c r="G48" s="41">
        <f t="shared" si="12"/>
        <v>543724.81</v>
      </c>
      <c r="H48" s="41">
        <f t="shared" si="12"/>
        <v>308034.25</v>
      </c>
      <c r="I48" s="41">
        <f t="shared" si="12"/>
        <v>414264.79000000004</v>
      </c>
      <c r="J48" s="41">
        <f t="shared" si="12"/>
        <v>478480.74</v>
      </c>
      <c r="K48" s="41">
        <f t="shared" si="12"/>
        <v>572433.12</v>
      </c>
      <c r="L48" s="42">
        <f>SUM(B48:K48)</f>
        <v>6099761.710000001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418746.67</v>
      </c>
      <c r="C54" s="41">
        <f aca="true" t="shared" si="14" ref="C54:J54">SUM(C55:C66)</f>
        <v>338795.83</v>
      </c>
      <c r="D54" s="41">
        <f t="shared" si="14"/>
        <v>1138042.94</v>
      </c>
      <c r="E54" s="41">
        <f t="shared" si="14"/>
        <v>903356.49</v>
      </c>
      <c r="F54" s="41">
        <f t="shared" si="14"/>
        <v>983882.09</v>
      </c>
      <c r="G54" s="41">
        <f t="shared" si="14"/>
        <v>543724.81</v>
      </c>
      <c r="H54" s="41">
        <f t="shared" si="14"/>
        <v>308034.25</v>
      </c>
      <c r="I54" s="41">
        <f>SUM(I55:I69)</f>
        <v>414264.79000000004</v>
      </c>
      <c r="J54" s="41">
        <f t="shared" si="14"/>
        <v>478480.74</v>
      </c>
      <c r="K54" s="41">
        <f>SUM(K55:K68)</f>
        <v>572433.13</v>
      </c>
      <c r="L54" s="46">
        <f>SUM(B54:K54)</f>
        <v>6099761.74</v>
      </c>
      <c r="M54" s="40"/>
    </row>
    <row r="55" spans="1:13" ht="18.75" customHeight="1">
      <c r="A55" s="47" t="s">
        <v>51</v>
      </c>
      <c r="B55" s="48">
        <v>369753.31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369753.31</v>
      </c>
      <c r="M55" s="40"/>
    </row>
    <row r="56" spans="1:12" ht="18.75" customHeight="1">
      <c r="A56" s="47" t="s">
        <v>61</v>
      </c>
      <c r="B56" s="17">
        <v>0</v>
      </c>
      <c r="C56" s="48">
        <v>295870.4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295870.4</v>
      </c>
    </row>
    <row r="57" spans="1:12" ht="18.75" customHeight="1">
      <c r="A57" s="47" t="s">
        <v>62</v>
      </c>
      <c r="B57" s="17">
        <v>0</v>
      </c>
      <c r="C57" s="41">
        <v>42925.43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42925.43</v>
      </c>
    </row>
    <row r="58" spans="1:12" ht="18.75" customHeight="1">
      <c r="A58" s="47" t="s">
        <v>52</v>
      </c>
      <c r="B58" s="17">
        <v>0</v>
      </c>
      <c r="C58" s="17">
        <v>0</v>
      </c>
      <c r="D58" s="41">
        <v>1138042.94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1138042.94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1">
        <v>903356.49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903356.49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1">
        <v>983882.09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983882.09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1">
        <v>543724.81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543724.81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1">
        <v>308034.25</v>
      </c>
      <c r="I62" s="17">
        <v>0</v>
      </c>
      <c r="J62" s="17">
        <v>0</v>
      </c>
      <c r="K62" s="17">
        <v>0</v>
      </c>
      <c r="L62" s="46">
        <f t="shared" si="15"/>
        <v>308034.25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478480.74</v>
      </c>
      <c r="K64" s="17">
        <v>0</v>
      </c>
      <c r="L64" s="46">
        <f t="shared" si="15"/>
        <v>478480.74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263319.24</v>
      </c>
      <c r="L65" s="46">
        <f t="shared" si="15"/>
        <v>263319.24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219070.16</v>
      </c>
      <c r="L66" s="46">
        <f t="shared" si="15"/>
        <v>219070.16</v>
      </c>
    </row>
    <row r="67" spans="1:12" ht="18.75" customHeight="1">
      <c r="A67" s="47" t="s">
        <v>71</v>
      </c>
      <c r="B67" s="41">
        <v>48993.36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48993.36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1">
        <v>90043.73</v>
      </c>
      <c r="L68" s="46">
        <f>SUM(B68:K68)</f>
        <v>90043.73</v>
      </c>
    </row>
    <row r="69" spans="1:12" ht="18" customHeight="1">
      <c r="A69" s="50" t="s">
        <v>77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1">
        <v>414264.79000000004</v>
      </c>
      <c r="J69" s="54">
        <v>0</v>
      </c>
      <c r="K69" s="54">
        <v>0</v>
      </c>
      <c r="L69" s="51">
        <f>SUM(B69:K69)</f>
        <v>414264.79000000004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2020-11-13T12:13:47Z</dcterms:modified>
  <cp:category/>
  <cp:version/>
  <cp:contentType/>
  <cp:contentStatus/>
</cp:coreProperties>
</file>