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<sst xmlns="http://schemas.openxmlformats.org/spreadsheetml/2006/main" count="80" uniqueCount="79">
  <si>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</si>
  <si>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</si>
  <si>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</si>
  <si>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</si>
  <si>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</si>
  <si>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</si>
  <si>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</si>
  <si>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</si>
  <si>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</si>
  <si>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</si>
  <si>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</si>
  <si>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</si>
  <si>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</si>
  <si>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</si>
  <si>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</si>
  <si>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</si>
  <si>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</si>
  <si>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</si>
  <si>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</si>
  <si>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</si>
  <si>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</si>
  <si>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</si>
  <si>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</si>
  <si>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</si>
  <si>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</si>
  <si>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</si>
  <si>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</si>
  <si>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</si>
  <si>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</si>
  <si>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</si>
  <si>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</si>
  <si>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</si>
  <si>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</si>
  <si>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</si>
  <si>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</si>
  <si>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</si>
  <si>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</si>
  <si>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</si>
  <si>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</si>
  <si>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</si>
  <si>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</si>
  <si>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</si>
  <si>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</si>
  <si>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</si>
  <si>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</si>
  <si>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</si>
  <si>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</si>
  <si>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</si>
  <si>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</si>
  <si>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</si>
  <si>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</si>
  <si>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</si>
  <si>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</si>
  <si>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</si>
  <si>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</si>
  <si>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</si>
  <si>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</si>
  <si>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</si>
  <si>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</si>
  <si>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</si>
  <si>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</si>
  <si>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</si>
  <si>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</si>
  <si>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</si>
  <si>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</si>
  <si>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</si>
  <si>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</si>
  <si>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</si>
  <si>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</si>
  <si>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</si>
  <si>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</si>
  <si>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</si>
  <si>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</si>
  <si>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</si>
  <si>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</si>
  <si>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05/11/20 - VENCIMENTO 12/11/20</t>
  </si>
  <si>
    <t>7.15. Consórcio KBPX</t>
  </si>
  <si>
    <t>5.3. Revisão de Remuneração pelo Transporte Coletivo ¹</t>
  </si>
  <si>
    <t>¹ Remuneração dos aposentados de agosto.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</si>
</sst>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64287</v>
      </c>
      <c r="C7" s="10">
        <f>C8+C11</f>
        <v>78990</v>
      </c>
      <c r="D7" s="10">
        <f aca="true" t="shared" si="0" ref="D7:K7">D8+D11</f>
        <v>221297</v>
      </c>
      <c r="E7" s="10">
        <f t="shared" si="0"/>
        <v>200070</v>
      </c>
      <c r="F7" s="10">
        <f t="shared" si="0"/>
        <v>209279</v>
      </c>
      <c r="G7" s="10">
        <f t="shared" si="0"/>
        <v>104309</v>
      </c>
      <c r="H7" s="10">
        <f t="shared" si="0"/>
        <v>52901</v>
      </c>
      <c r="I7" s="10">
        <f t="shared" si="0"/>
        <v>96851</v>
      </c>
      <c r="J7" s="10">
        <f t="shared" si="0"/>
        <v>75070</v>
      </c>
      <c r="K7" s="10">
        <f t="shared" si="0"/>
        <v>163902</v>
      </c>
      <c r="L7" s="10">
        <f>SUM(B7:K7)</f>
        <v>1266956</v>
      </c>
      <c r="M7" s="11"/>
    </row>
    <row r="8" spans="1:13" ht="17.25" customHeight="1">
      <c r="A8" s="12" t="s">
        <v>18</v>
      </c>
      <c r="B8" s="13">
        <f>B9+B10</f>
        <v>4596</v>
      </c>
      <c r="C8" s="13">
        <f aca="true" t="shared" si="1" ref="C8:K8">C9+C10</f>
        <v>5364</v>
      </c>
      <c r="D8" s="13">
        <f t="shared" si="1"/>
        <v>15067</v>
      </c>
      <c r="E8" s="13">
        <f t="shared" si="1"/>
        <v>12629</v>
      </c>
      <c r="F8" s="13">
        <f t="shared" si="1"/>
        <v>11909</v>
      </c>
      <c r="G8" s="13">
        <f t="shared" si="1"/>
        <v>7405</v>
      </c>
      <c r="H8" s="13">
        <f t="shared" si="1"/>
        <v>3353</v>
      </c>
      <c r="I8" s="13">
        <f t="shared" si="1"/>
        <v>4728</v>
      </c>
      <c r="J8" s="13">
        <f t="shared" si="1"/>
        <v>4266</v>
      </c>
      <c r="K8" s="13">
        <f t="shared" si="1"/>
        <v>9698</v>
      </c>
      <c r="L8" s="13">
        <f>SUM(B8:K8)</f>
        <v>79015</v>
      </c>
      <c r="M8"/>
    </row>
    <row r="9" spans="1:13" ht="17.25" customHeight="1">
      <c r="A9" s="14" t="s">
        <v>19</v>
      </c>
      <c r="B9" s="15">
        <v>4596</v>
      </c>
      <c r="C9" s="15">
        <v>5364</v>
      </c>
      <c r="D9" s="15">
        <v>15067</v>
      </c>
      <c r="E9" s="15">
        <v>12629</v>
      </c>
      <c r="F9" s="15">
        <v>11909</v>
      </c>
      <c r="G9" s="15">
        <v>7405</v>
      </c>
      <c r="H9" s="15">
        <v>3353</v>
      </c>
      <c r="I9" s="15">
        <v>4728</v>
      </c>
      <c r="J9" s="15">
        <v>4266</v>
      </c>
      <c r="K9" s="15">
        <v>9698</v>
      </c>
      <c r="L9" s="13">
        <f>SUM(B9:K9)</f>
        <v>79015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59691</v>
      </c>
      <c r="C11" s="15">
        <v>73626</v>
      </c>
      <c r="D11" s="15">
        <v>206230</v>
      </c>
      <c r="E11" s="15">
        <v>187441</v>
      </c>
      <c r="F11" s="15">
        <v>197370</v>
      </c>
      <c r="G11" s="15">
        <v>96904</v>
      </c>
      <c r="H11" s="15">
        <v>49548</v>
      </c>
      <c r="I11" s="15">
        <v>92123</v>
      </c>
      <c r="J11" s="15">
        <v>70804</v>
      </c>
      <c r="K11" s="15">
        <v>154204</v>
      </c>
      <c r="L11" s="13">
        <f>SUM(B11:K11)</f>
        <v>1187941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1.287649393522056</v>
      </c>
      <c r="C15" s="22">
        <v>1.538817840996802</v>
      </c>
      <c r="D15" s="22">
        <v>1.510432842201485</v>
      </c>
      <c r="E15" s="22">
        <v>1.327120235081958</v>
      </c>
      <c r="F15" s="22">
        <v>1.537944234694925</v>
      </c>
      <c r="G15" s="22">
        <v>1.552265201091675</v>
      </c>
      <c r="H15" s="22">
        <v>1.566816378405666</v>
      </c>
      <c r="I15" s="22">
        <v>1.429094228008481</v>
      </c>
      <c r="J15" s="22">
        <v>1.873788250645624</v>
      </c>
      <c r="K15" s="22">
        <v>1.318473179462541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468248.86</v>
      </c>
      <c r="C17" s="25">
        <f aca="true" t="shared" si="2" ref="C17:K17">C18+C19+C20+C21+C22+C23+C24</f>
        <v>372405.73</v>
      </c>
      <c r="D17" s="25">
        <f t="shared" si="2"/>
        <v>1219805.42</v>
      </c>
      <c r="E17" s="25">
        <f t="shared" si="2"/>
        <v>978691.74</v>
      </c>
      <c r="F17" s="25">
        <f t="shared" si="2"/>
        <v>1059079.72</v>
      </c>
      <c r="G17" s="25">
        <f t="shared" si="2"/>
        <v>588807.88</v>
      </c>
      <c r="H17" s="25">
        <f t="shared" si="2"/>
        <v>334197.82999999996</v>
      </c>
      <c r="I17" s="25">
        <f t="shared" si="2"/>
        <v>452493.43</v>
      </c>
      <c r="J17" s="25">
        <f t="shared" si="2"/>
        <v>500810.37</v>
      </c>
      <c r="K17" s="25">
        <f t="shared" si="2"/>
        <v>626886.24</v>
      </c>
      <c r="L17" s="25">
        <f>L18+L19+L20+L21+L22+L23+L24</f>
        <v>6601427.22</v>
      </c>
      <c r="M17"/>
    </row>
    <row r="18" spans="1:13" ht="17.25" customHeight="1">
      <c r="A18" s="26" t="s">
        <v>24</v>
      </c>
      <c r="B18" s="33">
        <f aca="true" t="shared" si="3" ref="B18:K18">ROUND(B13*B7,2)</f>
        <v>370055.26</v>
      </c>
      <c r="C18" s="33">
        <f t="shared" si="3"/>
        <v>244995.38</v>
      </c>
      <c r="D18" s="33">
        <f t="shared" si="3"/>
        <v>817426.86</v>
      </c>
      <c r="E18" s="33">
        <f t="shared" si="3"/>
        <v>747381.49</v>
      </c>
      <c r="F18" s="33">
        <f t="shared" si="3"/>
        <v>692043.8</v>
      </c>
      <c r="G18" s="33">
        <f t="shared" si="3"/>
        <v>379027.61</v>
      </c>
      <c r="H18" s="33">
        <f t="shared" si="3"/>
        <v>211794.44</v>
      </c>
      <c r="I18" s="33">
        <f t="shared" si="3"/>
        <v>322058.63</v>
      </c>
      <c r="J18" s="33">
        <f t="shared" si="3"/>
        <v>268780.63</v>
      </c>
      <c r="K18" s="33">
        <f t="shared" si="3"/>
        <v>479134.72</v>
      </c>
      <c r="L18" s="33">
        <f aca="true" t="shared" si="4" ref="L18:L24">SUM(B18:K18)</f>
        <v>4532698.819999999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106446.17</v>
      </c>
      <c r="C19" s="33">
        <f t="shared" si="5"/>
        <v>132007.88</v>
      </c>
      <c r="D19" s="33">
        <f t="shared" si="5"/>
        <v>417241.52</v>
      </c>
      <c r="E19" s="33">
        <f t="shared" si="5"/>
        <v>244483.61</v>
      </c>
      <c r="F19" s="33">
        <f t="shared" si="5"/>
        <v>372280.97</v>
      </c>
      <c r="G19" s="33">
        <f t="shared" si="5"/>
        <v>209323.76</v>
      </c>
      <c r="H19" s="33">
        <f t="shared" si="5"/>
        <v>120048.56</v>
      </c>
      <c r="I19" s="33">
        <f t="shared" si="5"/>
        <v>138193.5</v>
      </c>
      <c r="J19" s="33">
        <f t="shared" si="5"/>
        <v>234857.36</v>
      </c>
      <c r="K19" s="33">
        <f t="shared" si="5"/>
        <v>152591.56</v>
      </c>
      <c r="L19" s="33">
        <f t="shared" si="4"/>
        <v>2127474.89</v>
      </c>
      <c r="M19"/>
    </row>
    <row r="20" spans="1:13" ht="17.25" customHeight="1">
      <c r="A20" s="27" t="s">
        <v>26</v>
      </c>
      <c r="B20" s="33">
        <v>2010.29</v>
      </c>
      <c r="C20" s="33">
        <v>5258</v>
      </c>
      <c r="D20" s="33">
        <v>22020.58</v>
      </c>
      <c r="E20" s="33">
        <v>16957.05</v>
      </c>
      <c r="F20" s="33">
        <v>26740.31</v>
      </c>
      <c r="G20" s="33">
        <v>16713.21</v>
      </c>
      <c r="H20" s="33">
        <v>11156.14</v>
      </c>
      <c r="I20" s="33">
        <v>4337.85</v>
      </c>
      <c r="J20" s="33">
        <v>9464.4</v>
      </c>
      <c r="K20" s="33">
        <v>13863.57</v>
      </c>
      <c r="L20" s="33">
        <f t="shared" si="4"/>
        <v>128521.4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13679.9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-122.9</v>
      </c>
      <c r="I23" s="33">
        <v>0</v>
      </c>
      <c r="J23" s="33">
        <v>0</v>
      </c>
      <c r="K23" s="33">
        <v>0</v>
      </c>
      <c r="L23" s="33">
        <f t="shared" si="4"/>
        <v>-122.9</v>
      </c>
      <c r="M23"/>
    </row>
    <row r="24" spans="1:13" ht="17.25" customHeight="1">
      <c r="A24" s="27" t="s">
        <v>73</v>
      </c>
      <c r="B24" s="33">
        <v>-11630.85</v>
      </c>
      <c r="C24" s="33">
        <v>-11223.52</v>
      </c>
      <c r="D24" s="33">
        <v>-39619.52</v>
      </c>
      <c r="E24" s="33">
        <v>-30130.41</v>
      </c>
      <c r="F24" s="33">
        <v>-33353.35</v>
      </c>
      <c r="G24" s="33">
        <v>-16256.7</v>
      </c>
      <c r="H24" s="33">
        <v>-10046.4</v>
      </c>
      <c r="I24" s="33">
        <v>-13464.54</v>
      </c>
      <c r="J24" s="33">
        <v>-15028</v>
      </c>
      <c r="K24" s="33">
        <v>-20071.6</v>
      </c>
      <c r="L24" s="33">
        <f t="shared" si="4"/>
        <v>-200824.89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-40357.850000000006</v>
      </c>
      <c r="C27" s="33">
        <f t="shared" si="6"/>
        <v>-23601.6</v>
      </c>
      <c r="D27" s="33">
        <f t="shared" si="6"/>
        <v>-66294.8</v>
      </c>
      <c r="E27" s="33">
        <f t="shared" si="6"/>
        <v>-60160.1</v>
      </c>
      <c r="F27" s="33">
        <f t="shared" si="6"/>
        <v>-43871.09</v>
      </c>
      <c r="G27" s="33">
        <f t="shared" si="6"/>
        <v>-32582</v>
      </c>
      <c r="H27" s="33">
        <f t="shared" si="6"/>
        <v>-22646.06</v>
      </c>
      <c r="I27" s="33">
        <f t="shared" si="6"/>
        <v>-31811.600000000002</v>
      </c>
      <c r="J27" s="33">
        <f t="shared" si="6"/>
        <v>-18770.4</v>
      </c>
      <c r="K27" s="33">
        <f t="shared" si="6"/>
        <v>-42671.2</v>
      </c>
      <c r="L27" s="33">
        <f aca="true" t="shared" si="7" ref="L27:L33">SUM(B27:K27)</f>
        <v>-382766.7</v>
      </c>
      <c r="M27"/>
    </row>
    <row r="28" spans="1:13" ht="18.75" customHeight="1">
      <c r="A28" s="27" t="s">
        <v>30</v>
      </c>
      <c r="B28" s="33">
        <f>B29+B30+B31+B32</f>
        <v>-20222.4</v>
      </c>
      <c r="C28" s="33">
        <f aca="true" t="shared" si="8" ref="C28:K28">C29+C30+C31+C32</f>
        <v>-23601.6</v>
      </c>
      <c r="D28" s="33">
        <f t="shared" si="8"/>
        <v>-66294.8</v>
      </c>
      <c r="E28" s="33">
        <f t="shared" si="8"/>
        <v>-55567.6</v>
      </c>
      <c r="F28" s="33">
        <f t="shared" si="8"/>
        <v>-52399.6</v>
      </c>
      <c r="G28" s="33">
        <f t="shared" si="8"/>
        <v>-32582</v>
      </c>
      <c r="H28" s="33">
        <f t="shared" si="8"/>
        <v>-14753.2</v>
      </c>
      <c r="I28" s="33">
        <f t="shared" si="8"/>
        <v>-31811.600000000002</v>
      </c>
      <c r="J28" s="33">
        <f t="shared" si="8"/>
        <v>-18770.4</v>
      </c>
      <c r="K28" s="33">
        <f t="shared" si="8"/>
        <v>-42671.2</v>
      </c>
      <c r="L28" s="33">
        <f t="shared" si="7"/>
        <v>-358674.4</v>
      </c>
      <c r="M28"/>
    </row>
    <row r="29" spans="1:13" s="36" customFormat="1" ht="18.75" customHeight="1">
      <c r="A29" s="34" t="s">
        <v>57</v>
      </c>
      <c r="B29" s="33">
        <f>-ROUND((B9)*$E$3,2)</f>
        <v>-20222.4</v>
      </c>
      <c r="C29" s="33">
        <f aca="true" t="shared" si="9" ref="C29:K29">-ROUND((C9)*$E$3,2)</f>
        <v>-23601.6</v>
      </c>
      <c r="D29" s="33">
        <f t="shared" si="9"/>
        <v>-66294.8</v>
      </c>
      <c r="E29" s="33">
        <f t="shared" si="9"/>
        <v>-55567.6</v>
      </c>
      <c r="F29" s="33">
        <f t="shared" si="9"/>
        <v>-52399.6</v>
      </c>
      <c r="G29" s="33">
        <f t="shared" si="9"/>
        <v>-32582</v>
      </c>
      <c r="H29" s="33">
        <f t="shared" si="9"/>
        <v>-14753.2</v>
      </c>
      <c r="I29" s="33">
        <f t="shared" si="9"/>
        <v>-20803.2</v>
      </c>
      <c r="J29" s="33">
        <f t="shared" si="9"/>
        <v>-18770.4</v>
      </c>
      <c r="K29" s="33">
        <f t="shared" si="9"/>
        <v>-42671.2</v>
      </c>
      <c r="L29" s="33">
        <f t="shared" si="7"/>
        <v>-347666.00000000006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-33.79</v>
      </c>
      <c r="J31" s="17">
        <v>0</v>
      </c>
      <c r="K31" s="17">
        <v>0</v>
      </c>
      <c r="L31" s="33">
        <f t="shared" si="7"/>
        <v>-33.79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-10974.61</v>
      </c>
      <c r="J32" s="17">
        <v>0</v>
      </c>
      <c r="K32" s="17">
        <v>0</v>
      </c>
      <c r="L32" s="33">
        <f t="shared" si="7"/>
        <v>-10974.61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17">
        <v>0</v>
      </c>
      <c r="C46" s="17">
        <v>0</v>
      </c>
      <c r="D46" s="17">
        <v>0</v>
      </c>
      <c r="E46" s="17">
        <v>0</v>
      </c>
      <c r="F46" s="33">
        <v>8528.51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3">
        <f t="shared" si="11"/>
        <v>8528.51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427891.01</v>
      </c>
      <c r="C48" s="41">
        <f aca="true" t="shared" si="12" ref="C48:K48">IF(C17+C27+C40+C49&lt;0,0,C17+C27+C49)</f>
        <v>348804.13</v>
      </c>
      <c r="D48" s="41">
        <f t="shared" si="12"/>
        <v>1153510.6199999999</v>
      </c>
      <c r="E48" s="41">
        <f t="shared" si="12"/>
        <v>918531.64</v>
      </c>
      <c r="F48" s="41">
        <f t="shared" si="12"/>
        <v>1015208.63</v>
      </c>
      <c r="G48" s="41">
        <f t="shared" si="12"/>
        <v>556225.88</v>
      </c>
      <c r="H48" s="41">
        <f t="shared" si="12"/>
        <v>311551.76999999996</v>
      </c>
      <c r="I48" s="41">
        <f t="shared" si="12"/>
        <v>420681.83</v>
      </c>
      <c r="J48" s="41">
        <f t="shared" si="12"/>
        <v>482039.97</v>
      </c>
      <c r="K48" s="41">
        <f t="shared" si="12"/>
        <v>584215.04</v>
      </c>
      <c r="L48" s="42">
        <f>SUM(B48:K48)</f>
        <v>6218660.52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427891.01</v>
      </c>
      <c r="C54" s="41">
        <f aca="true" t="shared" si="14" ref="C54:J54">SUM(C55:C66)</f>
        <v>348804.13999999996</v>
      </c>
      <c r="D54" s="41">
        <f t="shared" si="14"/>
        <v>1153510.61</v>
      </c>
      <c r="E54" s="41">
        <f t="shared" si="14"/>
        <v>918531.64</v>
      </c>
      <c r="F54" s="41">
        <f t="shared" si="14"/>
        <v>1015208.63</v>
      </c>
      <c r="G54" s="41">
        <f t="shared" si="14"/>
        <v>556225.88</v>
      </c>
      <c r="H54" s="41">
        <f t="shared" si="14"/>
        <v>311551.77</v>
      </c>
      <c r="I54" s="41">
        <f>SUM(I55:I69)</f>
        <v>420681.83</v>
      </c>
      <c r="J54" s="41">
        <f t="shared" si="14"/>
        <v>482039.97</v>
      </c>
      <c r="K54" s="41">
        <f>SUM(K55:K68)</f>
        <v>584215.03</v>
      </c>
      <c r="L54" s="46">
        <f>SUM(B54:K54)</f>
        <v>6218660.51</v>
      </c>
      <c r="M54" s="40"/>
    </row>
    <row r="55" spans="1:13" ht="18.75" customHeight="1">
      <c r="A55" s="47" t="s">
        <v>50</v>
      </c>
      <c r="B55" s="48">
        <v>427891.01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427891.01</v>
      </c>
      <c r="M55" s="40"/>
    </row>
    <row r="56" spans="1:12" ht="18.75" customHeight="1">
      <c r="A56" s="47" t="s">
        <v>60</v>
      </c>
      <c r="B56" s="17">
        <v>0</v>
      </c>
      <c r="C56" s="48">
        <v>304645.54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304645.54</v>
      </c>
    </row>
    <row r="57" spans="1:12" ht="18.75" customHeight="1">
      <c r="A57" s="47" t="s">
        <v>61</v>
      </c>
      <c r="B57" s="17">
        <v>0</v>
      </c>
      <c r="C57" s="48">
        <v>44158.6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44158.6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1153510.61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1153510.61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918531.64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918531.64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1015208.63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1015208.63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556225.88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556225.88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311551.77</v>
      </c>
      <c r="I62" s="17">
        <v>0</v>
      </c>
      <c r="J62" s="17">
        <v>0</v>
      </c>
      <c r="K62" s="17">
        <v>0</v>
      </c>
      <c r="L62" s="46">
        <f t="shared" si="15"/>
        <v>311551.77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482039.97</v>
      </c>
      <c r="K64" s="17">
        <v>0</v>
      </c>
      <c r="L64" s="46">
        <f t="shared" si="15"/>
        <v>482039.97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327102</v>
      </c>
      <c r="L65" s="46">
        <f t="shared" si="15"/>
        <v>327102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257113.03</v>
      </c>
      <c r="L66" s="46">
        <f t="shared" si="15"/>
        <v>257113.03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1">
        <v>420681.83</v>
      </c>
      <c r="J69" s="54">
        <v>0</v>
      </c>
      <c r="K69" s="54">
        <v>0</v>
      </c>
      <c r="L69" s="51">
        <f>SUM(B69:K69)</f>
        <v>420681.83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2020-11-11T17:20:39Z</dcterms:modified>
  <cp:category/>
  <cp:version/>
  <cp:contentType/>
  <cp:contentStatus/>
</cp:coreProperties>
</file>