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<sst xmlns="http://schemas.openxmlformats.org/spreadsheetml/2006/main" count="72" uniqueCount="71">
  <si>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</si>
  <si>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</si>
  <si>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</si>
  <si>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</si>
  <si>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</si>
  <si>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</si>
  <si>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</si>
  <si>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</si>
  <si>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</si>
  <si>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</si>
  <si>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</si>
  <si>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</si>
  <si>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</si>
  <si>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</si>
  <si>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</si>
  <si>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</si>
  <si>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</si>
  <si>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</si>
  <si>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</si>
  <si>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</si>
  <si>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</si>
  <si>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</si>
  <si>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</si>
  <si>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</si>
  <si>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</si>
  <si>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</si>
  <si>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</si>
  <si>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</si>
  <si>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</si>
  <si>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</si>
  <si>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</si>
  <si>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</si>
  <si>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</si>
  <si>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</si>
  <si>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</si>
  <si>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</si>
  <si>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</si>
  <si>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</si>
  <si>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</si>
  <si>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</si>
  <si>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</si>
  <si>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</si>
  <si>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</si>
  <si>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</si>
  <si>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</si>
  <si>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</si>
  <si>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</si>
  <si>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</si>
  <si>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</si>
  <si>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</si>
  <si>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</si>
  <si>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</si>
  <si>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</si>
  <si>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</si>
  <si>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</si>
  <si>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</si>
  <si>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</si>
  <si>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</si>
  <si>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</si>
  <si>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</si>
  <si>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</si>
  <si>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</si>
  <si>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</si>
  <si>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</si>
  <si>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</si>
  <si>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</si>
  <si>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</si>
  <si>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</si>
  <si>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</si>
  <si>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</si>
  <si>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31/05/20 - VENCIMENTO 05/06/20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</si>
</sst>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B9" sqref="B9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41990</v>
      </c>
      <c r="C7" s="47">
        <f t="shared" si="0"/>
        <v>32017</v>
      </c>
      <c r="D7" s="47">
        <f t="shared" si="0"/>
        <v>53269</v>
      </c>
      <c r="E7" s="47">
        <f t="shared" si="0"/>
        <v>23590</v>
      </c>
      <c r="F7" s="47">
        <f t="shared" si="0"/>
        <v>31625</v>
      </c>
      <c r="G7" s="47">
        <f t="shared" si="0"/>
        <v>41984</v>
      </c>
      <c r="H7" s="47">
        <f t="shared" si="0"/>
        <v>43671</v>
      </c>
      <c r="I7" s="47">
        <f t="shared" si="0"/>
        <v>53485</v>
      </c>
      <c r="J7" s="47">
        <f t="shared" si="0"/>
        <v>11281</v>
      </c>
      <c r="K7" s="47">
        <f t="shared" si="0"/>
        <v>332912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3207</v>
      </c>
      <c r="C8" s="45">
        <f t="shared" si="1"/>
        <v>3037</v>
      </c>
      <c r="D8" s="45">
        <f t="shared" si="1"/>
        <v>4291</v>
      </c>
      <c r="E8" s="45">
        <f t="shared" si="1"/>
        <v>1953</v>
      </c>
      <c r="F8" s="45">
        <f t="shared" si="1"/>
        <v>2482</v>
      </c>
      <c r="G8" s="45">
        <f t="shared" si="1"/>
        <v>2148</v>
      </c>
      <c r="H8" s="45">
        <f t="shared" si="1"/>
        <v>1999</v>
      </c>
      <c r="I8" s="45">
        <f t="shared" si="1"/>
        <v>3267</v>
      </c>
      <c r="J8" s="45">
        <f t="shared" si="1"/>
        <v>329</v>
      </c>
      <c r="K8" s="38">
        <f>SUM(B8:J8)</f>
        <v>22713</v>
      </c>
      <c r="L8"/>
      <c r="M8"/>
      <c r="N8"/>
    </row>
    <row r="9" spans="1:14" ht="16.5" customHeight="1">
      <c r="A9" s="22" t="s">
        <v>36</v>
      </c>
      <c r="B9" s="45">
        <v>3203</v>
      </c>
      <c r="C9" s="45">
        <v>3036</v>
      </c>
      <c r="D9" s="45">
        <v>4291</v>
      </c>
      <c r="E9" s="45">
        <v>1949</v>
      </c>
      <c r="F9" s="45">
        <v>2481</v>
      </c>
      <c r="G9" s="45">
        <v>2148</v>
      </c>
      <c r="H9" s="45">
        <v>1999</v>
      </c>
      <c r="I9" s="45">
        <v>3264</v>
      </c>
      <c r="J9" s="45">
        <v>329</v>
      </c>
      <c r="K9" s="38">
        <f>SUM(B9:J9)</f>
        <v>22700</v>
      </c>
      <c r="L9"/>
      <c r="M9"/>
      <c r="N9"/>
    </row>
    <row r="10" spans="1:14" ht="16.5" customHeight="1">
      <c r="A10" s="22" t="s">
        <v>35</v>
      </c>
      <c r="B10" s="45">
        <v>4</v>
      </c>
      <c r="C10" s="45">
        <v>1</v>
      </c>
      <c r="D10" s="45">
        <v>0</v>
      </c>
      <c r="E10" s="45">
        <v>4</v>
      </c>
      <c r="F10" s="45">
        <v>1</v>
      </c>
      <c r="G10" s="45">
        <v>0</v>
      </c>
      <c r="H10" s="45">
        <v>0</v>
      </c>
      <c r="I10" s="45">
        <v>3</v>
      </c>
      <c r="J10" s="45">
        <v>0</v>
      </c>
      <c r="K10" s="38">
        <f>SUM(B10:J10)</f>
        <v>13</v>
      </c>
      <c r="L10"/>
      <c r="M10"/>
      <c r="N10"/>
    </row>
    <row r="11" spans="1:14" ht="16.5" customHeight="1">
      <c r="A11" s="44" t="s">
        <v>34</v>
      </c>
      <c r="B11" s="43">
        <v>38783</v>
      </c>
      <c r="C11" s="43">
        <v>28980</v>
      </c>
      <c r="D11" s="43">
        <v>48978</v>
      </c>
      <c r="E11" s="43">
        <v>21637</v>
      </c>
      <c r="F11" s="43">
        <v>29143</v>
      </c>
      <c r="G11" s="43">
        <v>39836</v>
      </c>
      <c r="H11" s="43">
        <v>41672</v>
      </c>
      <c r="I11" s="43">
        <v>50218</v>
      </c>
      <c r="J11" s="43">
        <v>10952</v>
      </c>
      <c r="K11" s="38">
        <f>SUM(B11:J11)</f>
        <v>310199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1.574457226127766</v>
      </c>
      <c r="C15" s="39">
        <v>2.067841669553679</v>
      </c>
      <c r="D15" s="39">
        <v>1.440195930752127</v>
      </c>
      <c r="E15" s="39">
        <v>1.914054783634962</v>
      </c>
      <c r="F15" s="39">
        <v>1.734347868740643</v>
      </c>
      <c r="G15" s="39">
        <v>1.638168785074314</v>
      </c>
      <c r="H15" s="39">
        <v>1.685552627915272</v>
      </c>
      <c r="I15" s="39">
        <v>1.72396060955292</v>
      </c>
      <c r="J15" s="39">
        <v>1.646574012266187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262707.01</v>
      </c>
      <c r="C17" s="36">
        <f t="shared" si="2"/>
        <v>274740.94</v>
      </c>
      <c r="D17" s="36">
        <f t="shared" si="2"/>
        <v>341480.18</v>
      </c>
      <c r="E17" s="36">
        <f t="shared" si="2"/>
        <v>189157.12</v>
      </c>
      <c r="F17" s="36">
        <f t="shared" si="2"/>
        <v>232489.68</v>
      </c>
      <c r="G17" s="36">
        <f t="shared" si="2"/>
        <v>280539.31</v>
      </c>
      <c r="H17" s="36">
        <f t="shared" si="2"/>
        <v>247182.78</v>
      </c>
      <c r="I17" s="36">
        <f t="shared" si="2"/>
        <v>341931.38000000006</v>
      </c>
      <c r="J17" s="36">
        <f t="shared" si="2"/>
        <v>76587.65</v>
      </c>
      <c r="K17" s="36">
        <f aca="true" t="shared" si="3" ref="K17:K22">SUM(B17:J17)</f>
        <v>2246816.05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142799.59</v>
      </c>
      <c r="C18" s="30">
        <f t="shared" si="4"/>
        <v>119522.66</v>
      </c>
      <c r="D18" s="30">
        <f t="shared" si="4"/>
        <v>220283.3</v>
      </c>
      <c r="E18" s="30">
        <f t="shared" si="4"/>
        <v>84928.72</v>
      </c>
      <c r="F18" s="30">
        <f t="shared" si="4"/>
        <v>120405.86</v>
      </c>
      <c r="G18" s="30">
        <f t="shared" si="4"/>
        <v>161617.41</v>
      </c>
      <c r="H18" s="30">
        <f t="shared" si="4"/>
        <v>134008.83</v>
      </c>
      <c r="I18" s="30">
        <f t="shared" si="4"/>
        <v>165675.14</v>
      </c>
      <c r="J18" s="30">
        <f t="shared" si="4"/>
        <v>39590.67</v>
      </c>
      <c r="K18" s="30">
        <f t="shared" si="3"/>
        <v>1188832.18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82032.26</v>
      </c>
      <c r="C19" s="30">
        <f t="shared" si="5"/>
        <v>127631.28</v>
      </c>
      <c r="D19" s="30">
        <f t="shared" si="5"/>
        <v>96967.81</v>
      </c>
      <c r="E19" s="30">
        <f t="shared" si="5"/>
        <v>77629.5</v>
      </c>
      <c r="F19" s="30">
        <f t="shared" si="5"/>
        <v>88419.79</v>
      </c>
      <c r="G19" s="30">
        <f t="shared" si="5"/>
        <v>103139.19</v>
      </c>
      <c r="H19" s="30">
        <f t="shared" si="5"/>
        <v>91870.11</v>
      </c>
      <c r="I19" s="30">
        <f t="shared" si="5"/>
        <v>119942.28</v>
      </c>
      <c r="J19" s="30">
        <f t="shared" si="5"/>
        <v>25598.3</v>
      </c>
      <c r="K19" s="30">
        <f t="shared" si="3"/>
        <v>813230.52</v>
      </c>
      <c r="L19"/>
      <c r="M19"/>
      <c r="N19"/>
    </row>
    <row r="20" spans="1:14" ht="16.5" customHeight="1">
      <c r="A20" s="18" t="s">
        <v>28</v>
      </c>
      <c r="B20" s="30">
        <v>36551.39</v>
      </c>
      <c r="C20" s="30">
        <v>27587</v>
      </c>
      <c r="D20" s="30">
        <v>24229.07</v>
      </c>
      <c r="E20" s="30">
        <v>25275.13</v>
      </c>
      <c r="F20" s="30">
        <v>22340.26</v>
      </c>
      <c r="G20" s="30">
        <v>15782.71</v>
      </c>
      <c r="H20" s="30">
        <v>21303.84</v>
      </c>
      <c r="I20" s="30">
        <v>56313.96</v>
      </c>
      <c r="J20" s="30">
        <v>11398.68</v>
      </c>
      <c r="K20" s="30">
        <f t="shared" si="3"/>
        <v>240782.03999999998</v>
      </c>
      <c r="L20"/>
      <c r="M20"/>
      <c r="N20"/>
    </row>
    <row r="21" spans="1:14" ht="16.5" customHeight="1">
      <c r="A21" s="18" t="s">
        <v>27</v>
      </c>
      <c r="B21" s="30">
        <v>1323.77</v>
      </c>
      <c r="C21" s="34">
        <v>0</v>
      </c>
      <c r="D21" s="34">
        <v>0</v>
      </c>
      <c r="E21" s="30">
        <v>1323.77</v>
      </c>
      <c r="F21" s="30">
        <v>1323.77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3971.31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-14093.2</v>
      </c>
      <c r="C25" s="30">
        <f t="shared" si="6"/>
        <v>-13358.4</v>
      </c>
      <c r="D25" s="30">
        <f t="shared" si="6"/>
        <v>-18880.4</v>
      </c>
      <c r="E25" s="30">
        <f t="shared" si="6"/>
        <v>-8575.6</v>
      </c>
      <c r="F25" s="30">
        <f t="shared" si="6"/>
        <v>-10916.4</v>
      </c>
      <c r="G25" s="30">
        <f t="shared" si="6"/>
        <v>-9451.2</v>
      </c>
      <c r="H25" s="30">
        <f t="shared" si="6"/>
        <v>-8795.6</v>
      </c>
      <c r="I25" s="30">
        <f t="shared" si="6"/>
        <v>-14361.6</v>
      </c>
      <c r="J25" s="30">
        <f t="shared" si="6"/>
        <v>-1447.6</v>
      </c>
      <c r="K25" s="30">
        <f aca="true" t="shared" si="7" ref="K25:K33">SUM(B25:J25)</f>
        <v>-99880.00000000001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-14093.2</v>
      </c>
      <c r="C26" s="30">
        <f t="shared" si="8"/>
        <v>-13358.4</v>
      </c>
      <c r="D26" s="30">
        <f t="shared" si="8"/>
        <v>-18880.4</v>
      </c>
      <c r="E26" s="30">
        <f t="shared" si="8"/>
        <v>-8575.6</v>
      </c>
      <c r="F26" s="30">
        <f t="shared" si="8"/>
        <v>-10916.4</v>
      </c>
      <c r="G26" s="30">
        <f t="shared" si="8"/>
        <v>-9451.2</v>
      </c>
      <c r="H26" s="30">
        <f t="shared" si="8"/>
        <v>-8795.6</v>
      </c>
      <c r="I26" s="30">
        <f t="shared" si="8"/>
        <v>-14361.6</v>
      </c>
      <c r="J26" s="30">
        <f t="shared" si="8"/>
        <v>-1447.6</v>
      </c>
      <c r="K26" s="30">
        <f t="shared" si="7"/>
        <v>-99880.00000000001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-14093.2</v>
      </c>
      <c r="C27" s="30">
        <f aca="true" t="shared" si="9" ref="C27:J27">-ROUND((C9)*$E$3,2)</f>
        <v>-13358.4</v>
      </c>
      <c r="D27" s="30">
        <f t="shared" si="9"/>
        <v>-18880.4</v>
      </c>
      <c r="E27" s="30">
        <f t="shared" si="9"/>
        <v>-8575.6</v>
      </c>
      <c r="F27" s="30">
        <f t="shared" si="9"/>
        <v>-10916.4</v>
      </c>
      <c r="G27" s="30">
        <f t="shared" si="9"/>
        <v>-9451.2</v>
      </c>
      <c r="H27" s="30">
        <f t="shared" si="9"/>
        <v>-8795.6</v>
      </c>
      <c r="I27" s="30">
        <f t="shared" si="9"/>
        <v>-14361.6</v>
      </c>
      <c r="J27" s="30">
        <f t="shared" si="9"/>
        <v>-1447.6</v>
      </c>
      <c r="K27" s="30">
        <f t="shared" si="7"/>
        <v>-99880.00000000001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0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0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248613.81</v>
      </c>
      <c r="C45" s="27">
        <f aca="true" t="shared" si="11" ref="C45:J45">IF(C17+C25+C46&lt;0,0,C17+C25+C46)</f>
        <v>261382.54</v>
      </c>
      <c r="D45" s="27">
        <f t="shared" si="11"/>
        <v>322599.77999999997</v>
      </c>
      <c r="E45" s="27">
        <f t="shared" si="11"/>
        <v>180581.52</v>
      </c>
      <c r="F45" s="27">
        <f t="shared" si="11"/>
        <v>221573.28</v>
      </c>
      <c r="G45" s="27">
        <f t="shared" si="11"/>
        <v>271088.11</v>
      </c>
      <c r="H45" s="27">
        <f t="shared" si="11"/>
        <v>238387.18</v>
      </c>
      <c r="I45" s="27">
        <f t="shared" si="11"/>
        <v>327569.7800000001</v>
      </c>
      <c r="J45" s="27">
        <f t="shared" si="11"/>
        <v>75140.04999999999</v>
      </c>
      <c r="K45" s="20">
        <f>SUM(B45:J45)</f>
        <v>2146936.05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248613.81</v>
      </c>
      <c r="C51" s="10">
        <f t="shared" si="13"/>
        <v>261382.54</v>
      </c>
      <c r="D51" s="10">
        <f t="shared" si="13"/>
        <v>322599.78</v>
      </c>
      <c r="E51" s="10">
        <f t="shared" si="13"/>
        <v>180581.52</v>
      </c>
      <c r="F51" s="10">
        <f t="shared" si="13"/>
        <v>221573.28</v>
      </c>
      <c r="G51" s="10">
        <f t="shared" si="13"/>
        <v>271088.1</v>
      </c>
      <c r="H51" s="10">
        <f t="shared" si="13"/>
        <v>238387.17</v>
      </c>
      <c r="I51" s="10">
        <f>SUM(I52:I64)</f>
        <v>327569.77</v>
      </c>
      <c r="J51" s="10">
        <f t="shared" si="13"/>
        <v>75140.05</v>
      </c>
      <c r="K51" s="5">
        <f>SUM(K52:K64)</f>
        <v>2146936.0199999996</v>
      </c>
      <c r="L51" s="9"/>
    </row>
    <row r="52" spans="1:11" ht="16.5" customHeight="1">
      <c r="A52" s="7" t="s">
        <v>61</v>
      </c>
      <c r="B52" s="8">
        <v>216691.8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216691.8</v>
      </c>
    </row>
    <row r="53" spans="1:11" ht="16.5" customHeight="1">
      <c r="A53" s="7" t="s">
        <v>62</v>
      </c>
      <c r="B53" s="8">
        <v>31922.01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31922.01</v>
      </c>
    </row>
    <row r="54" spans="1:11" ht="16.5" customHeight="1">
      <c r="A54" s="7" t="s">
        <v>4</v>
      </c>
      <c r="B54" s="6">
        <v>0</v>
      </c>
      <c r="C54" s="8">
        <v>261382.54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261382.54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322599.78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322599.78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180581.52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180581.52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221573.28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221573.28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271088.1</v>
      </c>
      <c r="H58" s="6">
        <v>0</v>
      </c>
      <c r="I58" s="6">
        <v>0</v>
      </c>
      <c r="J58" s="6">
        <v>0</v>
      </c>
      <c r="K58" s="5">
        <f t="shared" si="14"/>
        <v>271088.1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238387.17</v>
      </c>
      <c r="I59" s="6">
        <v>0</v>
      </c>
      <c r="J59" s="6">
        <v>0</v>
      </c>
      <c r="K59" s="5">
        <f t="shared" si="14"/>
        <v>238387.17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106394.66</v>
      </c>
      <c r="J61" s="6">
        <v>0</v>
      </c>
      <c r="K61" s="5">
        <f t="shared" si="14"/>
        <v>106394.66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221175.11</v>
      </c>
      <c r="J62" s="6">
        <v>0</v>
      </c>
      <c r="K62" s="5">
        <f t="shared" si="14"/>
        <v>221175.11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75140.05</v>
      </c>
      <c r="K63" s="5">
        <f t="shared" si="14"/>
        <v>75140.05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2020-06-04T21:06:37Z</dcterms:modified>
  <cp:category/>
  <cp:version/>
  <cp:contentType/>
  <cp:contentStatus/>
</cp:coreProperties>
</file>