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<sst xmlns="http://schemas.openxmlformats.org/spreadsheetml/2006/main" count="72" uniqueCount="71">
  <si>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</si>
  <si>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</si>
  <si>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</si>
  <si>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</si>
  <si>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</si>
  <si>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</si>
  <si>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</si>
  <si>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</si>
  <si>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</si>
  <si>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</si>
  <si>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</si>
  <si>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</si>
  <si>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</si>
  <si>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</si>
  <si>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</si>
  <si>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</si>
  <si>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</si>
  <si>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</si>
  <si>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</si>
  <si>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</si>
  <si>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</si>
  <si>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</si>
  <si>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</si>
  <si>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</si>
  <si>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</si>
  <si>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</si>
  <si>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</si>
  <si>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</si>
  <si>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</si>
  <si>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</si>
  <si>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</si>
  <si>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</si>
  <si>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</si>
  <si>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</si>
  <si>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</si>
  <si>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</si>
  <si>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</si>
  <si>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</si>
  <si>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</si>
  <si>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</si>
  <si>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</si>
  <si>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</si>
  <si>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</si>
  <si>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</si>
  <si>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</si>
  <si>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</si>
  <si>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</si>
  <si>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</si>
  <si>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</si>
  <si>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</si>
  <si>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</si>
  <si>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</si>
  <si>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</si>
  <si>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</si>
  <si>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</si>
  <si>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</si>
  <si>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</si>
  <si>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</si>
  <si>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</si>
  <si>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</si>
  <si>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</si>
  <si>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</si>
  <si>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</si>
  <si>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</si>
  <si>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</si>
  <si>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</si>
  <si>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</si>
  <si>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</si>
  <si>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</si>
  <si>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</si>
  <si>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28/05/20 - VENCIMENTO 04/06/20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</si>
</sst>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133995</v>
      </c>
      <c r="C7" s="47">
        <f t="shared" si="0"/>
        <v>108403</v>
      </c>
      <c r="D7" s="47">
        <f t="shared" si="0"/>
        <v>162910</v>
      </c>
      <c r="E7" s="47">
        <f t="shared" si="0"/>
        <v>86268</v>
      </c>
      <c r="F7" s="47">
        <f t="shared" si="0"/>
        <v>95454</v>
      </c>
      <c r="G7" s="47">
        <f t="shared" si="0"/>
        <v>110324</v>
      </c>
      <c r="H7" s="47">
        <f t="shared" si="0"/>
        <v>118454</v>
      </c>
      <c r="I7" s="47">
        <f t="shared" si="0"/>
        <v>153768</v>
      </c>
      <c r="J7" s="47">
        <f t="shared" si="0"/>
        <v>35216</v>
      </c>
      <c r="K7" s="47">
        <f t="shared" si="0"/>
        <v>1004792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8172</v>
      </c>
      <c r="C8" s="45">
        <f t="shared" si="1"/>
        <v>6957</v>
      </c>
      <c r="D8" s="45">
        <f t="shared" si="1"/>
        <v>8695</v>
      </c>
      <c r="E8" s="45">
        <f t="shared" si="1"/>
        <v>5031</v>
      </c>
      <c r="F8" s="45">
        <f t="shared" si="1"/>
        <v>6467</v>
      </c>
      <c r="G8" s="45">
        <f t="shared" si="1"/>
        <v>3876</v>
      </c>
      <c r="H8" s="45">
        <f t="shared" si="1"/>
        <v>3646</v>
      </c>
      <c r="I8" s="45">
        <f t="shared" si="1"/>
        <v>7757</v>
      </c>
      <c r="J8" s="45">
        <f t="shared" si="1"/>
        <v>852</v>
      </c>
      <c r="K8" s="38">
        <f>SUM(B8:J8)</f>
        <v>51453</v>
      </c>
      <c r="L8"/>
      <c r="M8"/>
      <c r="N8"/>
    </row>
    <row r="9" spans="1:14" ht="16.5" customHeight="1">
      <c r="A9" s="22" t="s">
        <v>36</v>
      </c>
      <c r="B9" s="45">
        <v>8168</v>
      </c>
      <c r="C9" s="45">
        <v>6955</v>
      </c>
      <c r="D9" s="45">
        <v>8693</v>
      </c>
      <c r="E9" s="45">
        <v>5028</v>
      </c>
      <c r="F9" s="45">
        <v>6466</v>
      </c>
      <c r="G9" s="45">
        <v>3875</v>
      </c>
      <c r="H9" s="45">
        <v>3646</v>
      </c>
      <c r="I9" s="45">
        <v>7755</v>
      </c>
      <c r="J9" s="45">
        <v>852</v>
      </c>
      <c r="K9" s="38">
        <f>SUM(B9:J9)</f>
        <v>51438</v>
      </c>
      <c r="L9"/>
      <c r="M9"/>
      <c r="N9"/>
    </row>
    <row r="10" spans="1:14" ht="16.5" customHeight="1">
      <c r="A10" s="22" t="s">
        <v>35</v>
      </c>
      <c r="B10" s="45">
        <v>4</v>
      </c>
      <c r="C10" s="45">
        <v>2</v>
      </c>
      <c r="D10" s="45">
        <v>2</v>
      </c>
      <c r="E10" s="45">
        <v>3</v>
      </c>
      <c r="F10" s="45">
        <v>1</v>
      </c>
      <c r="G10" s="45">
        <v>1</v>
      </c>
      <c r="H10" s="45">
        <v>0</v>
      </c>
      <c r="I10" s="45">
        <v>2</v>
      </c>
      <c r="J10" s="45">
        <v>0</v>
      </c>
      <c r="K10" s="38">
        <f>SUM(B10:J10)</f>
        <v>15</v>
      </c>
      <c r="L10"/>
      <c r="M10"/>
      <c r="N10"/>
    </row>
    <row r="11" spans="1:14" ht="16.5" customHeight="1">
      <c r="A11" s="44" t="s">
        <v>34</v>
      </c>
      <c r="B11" s="43">
        <v>125823</v>
      </c>
      <c r="C11" s="43">
        <v>101446</v>
      </c>
      <c r="D11" s="43">
        <v>154215</v>
      </c>
      <c r="E11" s="43">
        <v>81237</v>
      </c>
      <c r="F11" s="43">
        <v>88987</v>
      </c>
      <c r="G11" s="43">
        <v>106448</v>
      </c>
      <c r="H11" s="43">
        <v>114808</v>
      </c>
      <c r="I11" s="43">
        <v>146011</v>
      </c>
      <c r="J11" s="43">
        <v>34364</v>
      </c>
      <c r="K11" s="38">
        <f>SUM(B11:J11)</f>
        <v>953339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1.643694747046848</v>
      </c>
      <c r="C15" s="39">
        <v>2.13589874168797</v>
      </c>
      <c r="D15" s="39">
        <v>1.49595892587043</v>
      </c>
      <c r="E15" s="39">
        <v>1.960137019429285</v>
      </c>
      <c r="F15" s="39">
        <v>1.81494177539646</v>
      </c>
      <c r="G15" s="39">
        <v>1.715648738392557</v>
      </c>
      <c r="H15" s="39">
        <v>1.769968410810298</v>
      </c>
      <c r="I15" s="39">
        <v>1.804644688577763</v>
      </c>
      <c r="J15" s="39">
        <v>1.668907660352939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786890.8400000001</v>
      </c>
      <c r="C17" s="36">
        <f t="shared" si="2"/>
        <v>891940.88</v>
      </c>
      <c r="D17" s="36">
        <f t="shared" si="2"/>
        <v>1032029.2499999999</v>
      </c>
      <c r="E17" s="36">
        <f t="shared" si="2"/>
        <v>635382.36</v>
      </c>
      <c r="F17" s="36">
        <f t="shared" si="2"/>
        <v>683253.91</v>
      </c>
      <c r="G17" s="36">
        <f t="shared" si="2"/>
        <v>744405.4199999999</v>
      </c>
      <c r="H17" s="36">
        <f t="shared" si="2"/>
        <v>664666.0099999999</v>
      </c>
      <c r="I17" s="36">
        <f t="shared" si="2"/>
        <v>915887.45</v>
      </c>
      <c r="J17" s="36">
        <f t="shared" si="2"/>
        <v>217659.9</v>
      </c>
      <c r="K17" s="36">
        <f aca="true" t="shared" si="3" ref="K17:K22">SUM(B17:J17)</f>
        <v>6572116.0200000005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455690.2</v>
      </c>
      <c r="C18" s="30">
        <f t="shared" si="4"/>
        <v>404679.24</v>
      </c>
      <c r="D18" s="30">
        <f t="shared" si="4"/>
        <v>673681.72</v>
      </c>
      <c r="E18" s="30">
        <f t="shared" si="4"/>
        <v>310582.05</v>
      </c>
      <c r="F18" s="30">
        <f t="shared" si="4"/>
        <v>363422.01</v>
      </c>
      <c r="G18" s="30">
        <f t="shared" si="4"/>
        <v>424692.24</v>
      </c>
      <c r="H18" s="30">
        <f t="shared" si="4"/>
        <v>363487.94</v>
      </c>
      <c r="I18" s="30">
        <f t="shared" si="4"/>
        <v>476311.76</v>
      </c>
      <c r="J18" s="30">
        <f t="shared" si="4"/>
        <v>123590.55</v>
      </c>
      <c r="K18" s="30">
        <f t="shared" si="3"/>
        <v>3596137.71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293325.39</v>
      </c>
      <c r="C19" s="30">
        <f t="shared" si="5"/>
        <v>459674.64</v>
      </c>
      <c r="D19" s="30">
        <f t="shared" si="5"/>
        <v>334118.46</v>
      </c>
      <c r="E19" s="30">
        <f t="shared" si="5"/>
        <v>298201.32</v>
      </c>
      <c r="F19" s="30">
        <f t="shared" si="5"/>
        <v>296167.78</v>
      </c>
      <c r="G19" s="30">
        <f t="shared" si="5"/>
        <v>303930.47</v>
      </c>
      <c r="H19" s="30">
        <f t="shared" si="5"/>
        <v>279874.23</v>
      </c>
      <c r="I19" s="30">
        <f t="shared" si="5"/>
        <v>383261.73</v>
      </c>
      <c r="J19" s="30">
        <f t="shared" si="5"/>
        <v>82670.67</v>
      </c>
      <c r="K19" s="30">
        <f t="shared" si="3"/>
        <v>2731224.69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-88609.58</v>
      </c>
      <c r="C25" s="30">
        <f t="shared" si="6"/>
        <v>-32851.03</v>
      </c>
      <c r="D25" s="30">
        <f t="shared" si="6"/>
        <v>-51994.85</v>
      </c>
      <c r="E25" s="30">
        <f t="shared" si="6"/>
        <v>-72466.42</v>
      </c>
      <c r="F25" s="30">
        <f t="shared" si="6"/>
        <v>-28450.4</v>
      </c>
      <c r="G25" s="30">
        <f t="shared" si="6"/>
        <v>-79992.35</v>
      </c>
      <c r="H25" s="30">
        <f t="shared" si="6"/>
        <v>-28361.34</v>
      </c>
      <c r="I25" s="30">
        <f t="shared" si="6"/>
        <v>-53346.46</v>
      </c>
      <c r="J25" s="30">
        <f t="shared" si="6"/>
        <v>-9679.619999999999</v>
      </c>
      <c r="K25" s="30">
        <f aca="true" t="shared" si="7" ref="K25:K33">SUM(B25:J25)</f>
        <v>-445752.05000000005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-88609.58</v>
      </c>
      <c r="C26" s="30">
        <f t="shared" si="8"/>
        <v>-32851.03</v>
      </c>
      <c r="D26" s="30">
        <f t="shared" si="8"/>
        <v>-51994.85</v>
      </c>
      <c r="E26" s="30">
        <f t="shared" si="8"/>
        <v>-72466.42</v>
      </c>
      <c r="F26" s="30">
        <f t="shared" si="8"/>
        <v>-28450.4</v>
      </c>
      <c r="G26" s="30">
        <f t="shared" si="8"/>
        <v>-79992.35</v>
      </c>
      <c r="H26" s="30">
        <f t="shared" si="8"/>
        <v>-28361.34</v>
      </c>
      <c r="I26" s="30">
        <f t="shared" si="8"/>
        <v>-53346.46</v>
      </c>
      <c r="J26" s="30">
        <f t="shared" si="8"/>
        <v>-9679.619999999999</v>
      </c>
      <c r="K26" s="30">
        <f t="shared" si="7"/>
        <v>-445752.05000000005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-35939.2</v>
      </c>
      <c r="C27" s="30">
        <f aca="true" t="shared" si="9" ref="C27:J27">-ROUND((C9)*$E$3,2)</f>
        <v>-30602</v>
      </c>
      <c r="D27" s="30">
        <f t="shared" si="9"/>
        <v>-38249.2</v>
      </c>
      <c r="E27" s="30">
        <f t="shared" si="9"/>
        <v>-22123.2</v>
      </c>
      <c r="F27" s="30">
        <f t="shared" si="9"/>
        <v>-28450.4</v>
      </c>
      <c r="G27" s="30">
        <f t="shared" si="9"/>
        <v>-17050</v>
      </c>
      <c r="H27" s="30">
        <f t="shared" si="9"/>
        <v>-16042.4</v>
      </c>
      <c r="I27" s="30">
        <f t="shared" si="9"/>
        <v>-34122</v>
      </c>
      <c r="J27" s="30">
        <f t="shared" si="9"/>
        <v>-3748.8</v>
      </c>
      <c r="K27" s="30">
        <f t="shared" si="7"/>
        <v>-226327.19999999998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-184.8</v>
      </c>
      <c r="C29" s="30">
        <v>-61.6</v>
      </c>
      <c r="D29" s="30">
        <v>0</v>
      </c>
      <c r="E29" s="30">
        <v>-92.4</v>
      </c>
      <c r="F29" s="26">
        <v>0</v>
      </c>
      <c r="G29" s="30">
        <v>-30.8</v>
      </c>
      <c r="H29" s="30">
        <v>0</v>
      </c>
      <c r="I29" s="30">
        <v>0</v>
      </c>
      <c r="J29" s="30">
        <v>0</v>
      </c>
      <c r="K29" s="30">
        <f t="shared" si="7"/>
        <v>-369.6</v>
      </c>
      <c r="L29"/>
      <c r="M29"/>
      <c r="N29"/>
    </row>
    <row r="30" spans="1:14" ht="16.5" customHeight="1">
      <c r="A30" s="25" t="s">
        <v>21</v>
      </c>
      <c r="B30" s="30">
        <v>-52485.58</v>
      </c>
      <c r="C30" s="30">
        <v>-2187.43</v>
      </c>
      <c r="D30" s="30">
        <v>-13745.65</v>
      </c>
      <c r="E30" s="30">
        <v>-50250.82</v>
      </c>
      <c r="F30" s="26">
        <v>0</v>
      </c>
      <c r="G30" s="30">
        <v>-62911.55</v>
      </c>
      <c r="H30" s="30">
        <v>-12318.94</v>
      </c>
      <c r="I30" s="30">
        <v>-19224.46</v>
      </c>
      <c r="J30" s="30">
        <v>-5930.82</v>
      </c>
      <c r="K30" s="30">
        <f t="shared" si="7"/>
        <v>-219055.25000000003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698281.2600000001</v>
      </c>
      <c r="C45" s="27">
        <f aca="true" t="shared" si="11" ref="C45:J45">IF(C17+C25+C46&lt;0,0,C17+C25+C46)</f>
        <v>859089.85</v>
      </c>
      <c r="D45" s="27">
        <f t="shared" si="11"/>
        <v>980034.3999999999</v>
      </c>
      <c r="E45" s="27">
        <f t="shared" si="11"/>
        <v>562915.94</v>
      </c>
      <c r="F45" s="27">
        <f t="shared" si="11"/>
        <v>654803.51</v>
      </c>
      <c r="G45" s="27">
        <f t="shared" si="11"/>
        <v>664413.07</v>
      </c>
      <c r="H45" s="27">
        <f t="shared" si="11"/>
        <v>636304.6699999999</v>
      </c>
      <c r="I45" s="27">
        <f t="shared" si="11"/>
        <v>862540.99</v>
      </c>
      <c r="J45" s="27">
        <f t="shared" si="11"/>
        <v>207980.28</v>
      </c>
      <c r="K45" s="20">
        <f>SUM(B45:J45)</f>
        <v>6126363.970000001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698281.25</v>
      </c>
      <c r="C51" s="10">
        <f t="shared" si="13"/>
        <v>859089.85</v>
      </c>
      <c r="D51" s="10">
        <f t="shared" si="13"/>
        <v>980034.4</v>
      </c>
      <c r="E51" s="10">
        <f t="shared" si="13"/>
        <v>562915.95</v>
      </c>
      <c r="F51" s="10">
        <f t="shared" si="13"/>
        <v>654803.52</v>
      </c>
      <c r="G51" s="10">
        <f t="shared" si="13"/>
        <v>664413.06</v>
      </c>
      <c r="H51" s="10">
        <f t="shared" si="13"/>
        <v>636304.68</v>
      </c>
      <c r="I51" s="10">
        <f>SUM(I52:I64)</f>
        <v>862540.98</v>
      </c>
      <c r="J51" s="10">
        <f t="shared" si="13"/>
        <v>207980.28</v>
      </c>
      <c r="K51" s="5">
        <f>SUM(K52:K64)</f>
        <v>6126363.970000001</v>
      </c>
      <c r="L51" s="9"/>
    </row>
    <row r="52" spans="1:11" ht="16.5" customHeight="1">
      <c r="A52" s="7" t="s">
        <v>61</v>
      </c>
      <c r="B52" s="8">
        <v>609739.19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609739.19</v>
      </c>
    </row>
    <row r="53" spans="1:11" ht="16.5" customHeight="1">
      <c r="A53" s="7" t="s">
        <v>62</v>
      </c>
      <c r="B53" s="8">
        <v>88542.06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88542.06</v>
      </c>
    </row>
    <row r="54" spans="1:11" ht="16.5" customHeight="1">
      <c r="A54" s="7" t="s">
        <v>4</v>
      </c>
      <c r="B54" s="6">
        <v>0</v>
      </c>
      <c r="C54" s="8">
        <v>859089.85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859089.85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980034.4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980034.4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562915.95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562915.95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654803.52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654803.52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664413.06</v>
      </c>
      <c r="H58" s="6">
        <v>0</v>
      </c>
      <c r="I58" s="6">
        <v>0</v>
      </c>
      <c r="J58" s="6">
        <v>0</v>
      </c>
      <c r="K58" s="5">
        <f t="shared" si="14"/>
        <v>664413.06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636304.68</v>
      </c>
      <c r="I59" s="6">
        <v>0</v>
      </c>
      <c r="J59" s="6">
        <v>0</v>
      </c>
      <c r="K59" s="5">
        <f t="shared" si="14"/>
        <v>636304.68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311118.53</v>
      </c>
      <c r="J61" s="6">
        <v>0</v>
      </c>
      <c r="K61" s="5">
        <f t="shared" si="14"/>
        <v>311118.53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551422.45</v>
      </c>
      <c r="J62" s="6">
        <v>0</v>
      </c>
      <c r="K62" s="5">
        <f t="shared" si="14"/>
        <v>551422.45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207980.28</v>
      </c>
      <c r="K63" s="5">
        <f t="shared" si="14"/>
        <v>207980.28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2020-06-03T18:02:25Z</dcterms:modified>
  <cp:category/>
  <cp:version/>
  <cp:contentType/>
  <cp:contentStatus/>
</cp:coreProperties>
</file>