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<sst xmlns="http://schemas.openxmlformats.org/spreadsheetml/2006/main" count="72" uniqueCount="71">
  <si>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</si>
  <si>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</si>
  <si>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</si>
  <si>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</si>
  <si>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</si>
  <si>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</si>
  <si>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</si>
  <si>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</si>
  <si>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</si>
  <si>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</si>
  <si>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</si>
  <si>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</si>
  <si>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</si>
  <si>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</si>
  <si>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</si>
  <si>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</si>
  <si>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</si>
  <si>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</si>
  <si>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</si>
  <si>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</si>
  <si>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</si>
  <si>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</si>
  <si>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</si>
  <si>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</si>
  <si>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</si>
  <si>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</si>
  <si>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</si>
  <si>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</si>
  <si>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</si>
  <si>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</si>
  <si>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</si>
  <si>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</si>
  <si>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</si>
  <si>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</si>
  <si>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</si>
  <si>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</si>
  <si>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</si>
  <si>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</si>
  <si>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</si>
  <si>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</si>
  <si>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</si>
  <si>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</si>
  <si>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</si>
  <si>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</si>
  <si>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</si>
  <si>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</si>
  <si>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</si>
  <si>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</si>
  <si>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</si>
  <si>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</si>
  <si>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</si>
  <si>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</si>
  <si>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</si>
  <si>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</si>
  <si>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</si>
  <si>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</si>
  <si>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</si>
  <si>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</si>
  <si>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</si>
  <si>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</si>
  <si>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</si>
  <si>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</si>
  <si>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</si>
  <si>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</si>
  <si>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</si>
  <si>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</si>
  <si>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</si>
  <si>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</si>
  <si>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</si>
  <si>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</si>
  <si>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27/05/20 - VENCIMENTO 03/06/20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</si>
</sst>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134942</v>
      </c>
      <c r="C7" s="47">
        <f t="shared" si="0"/>
        <v>107912</v>
      </c>
      <c r="D7" s="47">
        <f t="shared" si="0"/>
        <v>163847</v>
      </c>
      <c r="E7" s="47">
        <f t="shared" si="0"/>
        <v>86669</v>
      </c>
      <c r="F7" s="47">
        <f t="shared" si="0"/>
        <v>96137</v>
      </c>
      <c r="G7" s="47">
        <f t="shared" si="0"/>
        <v>112036</v>
      </c>
      <c r="H7" s="47">
        <f t="shared" si="0"/>
        <v>119117</v>
      </c>
      <c r="I7" s="47">
        <f t="shared" si="0"/>
        <v>154822</v>
      </c>
      <c r="J7" s="47">
        <f t="shared" si="0"/>
        <v>34811</v>
      </c>
      <c r="K7" s="47">
        <f t="shared" si="0"/>
        <v>1010293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8275</v>
      </c>
      <c r="C8" s="45">
        <f t="shared" si="1"/>
        <v>6742</v>
      </c>
      <c r="D8" s="45">
        <f t="shared" si="1"/>
        <v>8783</v>
      </c>
      <c r="E8" s="45">
        <f t="shared" si="1"/>
        <v>4903</v>
      </c>
      <c r="F8" s="45">
        <f t="shared" si="1"/>
        <v>6384</v>
      </c>
      <c r="G8" s="45">
        <f t="shared" si="1"/>
        <v>3963</v>
      </c>
      <c r="H8" s="45">
        <f t="shared" si="1"/>
        <v>3625</v>
      </c>
      <c r="I8" s="45">
        <f t="shared" si="1"/>
        <v>7750</v>
      </c>
      <c r="J8" s="45">
        <f t="shared" si="1"/>
        <v>799</v>
      </c>
      <c r="K8" s="38">
        <f>SUM(B8:J8)</f>
        <v>51224</v>
      </c>
      <c r="L8"/>
      <c r="M8"/>
      <c r="N8"/>
    </row>
    <row r="9" spans="1:14" ht="16.5" customHeight="1">
      <c r="A9" s="22" t="s">
        <v>36</v>
      </c>
      <c r="B9" s="45">
        <v>8270</v>
      </c>
      <c r="C9" s="45">
        <v>6740</v>
      </c>
      <c r="D9" s="45">
        <v>8783</v>
      </c>
      <c r="E9" s="45">
        <v>4898</v>
      </c>
      <c r="F9" s="45">
        <v>6383</v>
      </c>
      <c r="G9" s="45">
        <v>3962</v>
      </c>
      <c r="H9" s="45">
        <v>3625</v>
      </c>
      <c r="I9" s="45">
        <v>7746</v>
      </c>
      <c r="J9" s="45">
        <v>799</v>
      </c>
      <c r="K9" s="38">
        <f>SUM(B9:J9)</f>
        <v>51206</v>
      </c>
      <c r="L9"/>
      <c r="M9"/>
      <c r="N9"/>
    </row>
    <row r="10" spans="1:14" ht="16.5" customHeight="1">
      <c r="A10" s="22" t="s">
        <v>35</v>
      </c>
      <c r="B10" s="45">
        <v>5</v>
      </c>
      <c r="C10" s="45">
        <v>2</v>
      </c>
      <c r="D10" s="45">
        <v>0</v>
      </c>
      <c r="E10" s="45">
        <v>5</v>
      </c>
      <c r="F10" s="45">
        <v>1</v>
      </c>
      <c r="G10" s="45">
        <v>1</v>
      </c>
      <c r="H10" s="45">
        <v>0</v>
      </c>
      <c r="I10" s="45">
        <v>4</v>
      </c>
      <c r="J10" s="45">
        <v>0</v>
      </c>
      <c r="K10" s="38">
        <f>SUM(B10:J10)</f>
        <v>18</v>
      </c>
      <c r="L10"/>
      <c r="M10"/>
      <c r="N10"/>
    </row>
    <row r="11" spans="1:14" ht="16.5" customHeight="1">
      <c r="A11" s="44" t="s">
        <v>34</v>
      </c>
      <c r="B11" s="43">
        <v>126667</v>
      </c>
      <c r="C11" s="43">
        <v>101170</v>
      </c>
      <c r="D11" s="43">
        <v>155064</v>
      </c>
      <c r="E11" s="43">
        <v>81766</v>
      </c>
      <c r="F11" s="43">
        <v>89753</v>
      </c>
      <c r="G11" s="43">
        <v>108073</v>
      </c>
      <c r="H11" s="43">
        <v>115492</v>
      </c>
      <c r="I11" s="43">
        <v>147072</v>
      </c>
      <c r="J11" s="43">
        <v>34012</v>
      </c>
      <c r="K11" s="38">
        <f>SUM(B11:J11)</f>
        <v>959069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1.633760759156051</v>
      </c>
      <c r="C15" s="39">
        <v>2.14441788059306</v>
      </c>
      <c r="D15" s="39">
        <v>1.489301339496724</v>
      </c>
      <c r="E15" s="39">
        <v>1.952323971245508</v>
      </c>
      <c r="F15" s="39">
        <v>1.804789239645019</v>
      </c>
      <c r="G15" s="39">
        <v>1.693828198408099</v>
      </c>
      <c r="H15" s="39">
        <v>1.761274961731826</v>
      </c>
      <c r="I15" s="39">
        <v>1.79422164251921</v>
      </c>
      <c r="J15" s="39">
        <v>1.685589230275624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787625.63</v>
      </c>
      <c r="C17" s="36">
        <f t="shared" si="2"/>
        <v>891457.79</v>
      </c>
      <c r="D17" s="36">
        <f t="shared" si="2"/>
        <v>1033314.87</v>
      </c>
      <c r="E17" s="36">
        <f t="shared" si="2"/>
        <v>635774.3</v>
      </c>
      <c r="F17" s="36">
        <f t="shared" si="2"/>
        <v>684257.41</v>
      </c>
      <c r="G17" s="36">
        <f t="shared" si="2"/>
        <v>746301.31</v>
      </c>
      <c r="H17" s="36">
        <f t="shared" si="2"/>
        <v>665089.34</v>
      </c>
      <c r="I17" s="36">
        <f t="shared" si="2"/>
        <v>916780.73</v>
      </c>
      <c r="J17" s="36">
        <f t="shared" si="2"/>
        <v>217325.77</v>
      </c>
      <c r="K17" s="36">
        <f aca="true" t="shared" si="3" ref="K17:K22">SUM(B17:J17)</f>
        <v>6577927.15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458910.75</v>
      </c>
      <c r="C18" s="30">
        <f t="shared" si="4"/>
        <v>402846.29</v>
      </c>
      <c r="D18" s="30">
        <f t="shared" si="4"/>
        <v>677556.5</v>
      </c>
      <c r="E18" s="30">
        <f t="shared" si="4"/>
        <v>312025.73</v>
      </c>
      <c r="F18" s="30">
        <f t="shared" si="4"/>
        <v>366022.4</v>
      </c>
      <c r="G18" s="30">
        <f t="shared" si="4"/>
        <v>431282.58</v>
      </c>
      <c r="H18" s="30">
        <f t="shared" si="4"/>
        <v>365522.43</v>
      </c>
      <c r="I18" s="30">
        <f t="shared" si="4"/>
        <v>479576.63</v>
      </c>
      <c r="J18" s="30">
        <f t="shared" si="4"/>
        <v>122169.2</v>
      </c>
      <c r="K18" s="30">
        <f t="shared" si="3"/>
        <v>3615912.5100000002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290839.63</v>
      </c>
      <c r="C19" s="30">
        <f t="shared" si="5"/>
        <v>461024.5</v>
      </c>
      <c r="D19" s="30">
        <f t="shared" si="5"/>
        <v>331529.3</v>
      </c>
      <c r="E19" s="30">
        <f t="shared" si="5"/>
        <v>297149.58</v>
      </c>
      <c r="F19" s="30">
        <f t="shared" si="5"/>
        <v>294570.89</v>
      </c>
      <c r="G19" s="30">
        <f t="shared" si="5"/>
        <v>299236.02</v>
      </c>
      <c r="H19" s="30">
        <f t="shared" si="5"/>
        <v>278263.07</v>
      </c>
      <c r="I19" s="30">
        <f t="shared" si="5"/>
        <v>380890.14</v>
      </c>
      <c r="J19" s="30">
        <f t="shared" si="5"/>
        <v>83757.89</v>
      </c>
      <c r="K19" s="30">
        <f t="shared" si="3"/>
        <v>2717261.02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-92202.66</v>
      </c>
      <c r="C25" s="30">
        <f t="shared" si="6"/>
        <v>-32552.8</v>
      </c>
      <c r="D25" s="30">
        <f t="shared" si="6"/>
        <v>-55119.03</v>
      </c>
      <c r="E25" s="30">
        <f t="shared" si="6"/>
        <v>-94928.11</v>
      </c>
      <c r="F25" s="30">
        <f t="shared" si="6"/>
        <v>-28085.2</v>
      </c>
      <c r="G25" s="30">
        <f t="shared" si="6"/>
        <v>-96906.22</v>
      </c>
      <c r="H25" s="30">
        <f t="shared" si="6"/>
        <v>-30122.32</v>
      </c>
      <c r="I25" s="30">
        <f t="shared" si="6"/>
        <v>-55509.25000000001</v>
      </c>
      <c r="J25" s="30">
        <f t="shared" si="6"/>
        <v>-10105.07</v>
      </c>
      <c r="K25" s="30">
        <f aca="true" t="shared" si="7" ref="K25:K33">SUM(B25:J25)</f>
        <v>-495530.66000000003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-92202.66</v>
      </c>
      <c r="C26" s="30">
        <f t="shared" si="8"/>
        <v>-32215.8</v>
      </c>
      <c r="D26" s="30">
        <f t="shared" si="8"/>
        <v>-55119.03</v>
      </c>
      <c r="E26" s="30">
        <f t="shared" si="8"/>
        <v>-94928.11</v>
      </c>
      <c r="F26" s="30">
        <f t="shared" si="8"/>
        <v>-28085.2</v>
      </c>
      <c r="G26" s="30">
        <f t="shared" si="8"/>
        <v>-96906.22</v>
      </c>
      <c r="H26" s="30">
        <f t="shared" si="8"/>
        <v>-29637.04</v>
      </c>
      <c r="I26" s="30">
        <f t="shared" si="8"/>
        <v>-55441.850000000006</v>
      </c>
      <c r="J26" s="30">
        <f t="shared" si="8"/>
        <v>-10105.07</v>
      </c>
      <c r="K26" s="30">
        <f t="shared" si="7"/>
        <v>-494640.98000000004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-36388</v>
      </c>
      <c r="C27" s="30">
        <f aca="true" t="shared" si="9" ref="C27:J27">-ROUND((C9)*$E$3,2)</f>
        <v>-29656</v>
      </c>
      <c r="D27" s="30">
        <f t="shared" si="9"/>
        <v>-38645.2</v>
      </c>
      <c r="E27" s="30">
        <f t="shared" si="9"/>
        <v>-21551.2</v>
      </c>
      <c r="F27" s="30">
        <f t="shared" si="9"/>
        <v>-28085.2</v>
      </c>
      <c r="G27" s="30">
        <f t="shared" si="9"/>
        <v>-17432.8</v>
      </c>
      <c r="H27" s="30">
        <f t="shared" si="9"/>
        <v>-15950</v>
      </c>
      <c r="I27" s="30">
        <f t="shared" si="9"/>
        <v>-34082.4</v>
      </c>
      <c r="J27" s="30">
        <f t="shared" si="9"/>
        <v>-3515.6</v>
      </c>
      <c r="K27" s="30">
        <f t="shared" si="7"/>
        <v>-225306.4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-215.6</v>
      </c>
      <c r="C29" s="30">
        <v>-30.8</v>
      </c>
      <c r="D29" s="30">
        <v>-154</v>
      </c>
      <c r="E29" s="30">
        <v>-92.4</v>
      </c>
      <c r="F29" s="26">
        <v>0</v>
      </c>
      <c r="G29" s="30">
        <v>-154</v>
      </c>
      <c r="H29" s="30">
        <v>0</v>
      </c>
      <c r="I29" s="30">
        <v>0</v>
      </c>
      <c r="J29" s="30">
        <v>0</v>
      </c>
      <c r="K29" s="30">
        <f t="shared" si="7"/>
        <v>-646.8</v>
      </c>
      <c r="L29"/>
      <c r="M29"/>
      <c r="N29"/>
    </row>
    <row r="30" spans="1:14" ht="16.5" customHeight="1">
      <c r="A30" s="25" t="s">
        <v>21</v>
      </c>
      <c r="B30" s="30">
        <v>-55599.06</v>
      </c>
      <c r="C30" s="30">
        <v>-2529</v>
      </c>
      <c r="D30" s="30">
        <v>-16319.83</v>
      </c>
      <c r="E30" s="30">
        <v>-73284.51</v>
      </c>
      <c r="F30" s="26">
        <v>0</v>
      </c>
      <c r="G30" s="30">
        <v>-79319.42</v>
      </c>
      <c r="H30" s="30">
        <v>-13687.04</v>
      </c>
      <c r="I30" s="30">
        <v>-21359.45</v>
      </c>
      <c r="J30" s="30">
        <v>-6589.47</v>
      </c>
      <c r="K30" s="30">
        <f t="shared" si="7"/>
        <v>-268687.78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-337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-485.28</v>
      </c>
      <c r="I31" s="27">
        <f t="shared" si="10"/>
        <v>-67.4</v>
      </c>
      <c r="J31" s="27">
        <f t="shared" si="10"/>
        <v>0</v>
      </c>
      <c r="K31" s="30">
        <f t="shared" si="7"/>
        <v>-889.68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-337</v>
      </c>
      <c r="D37" s="17">
        <v>0</v>
      </c>
      <c r="E37" s="17">
        <v>0</v>
      </c>
      <c r="F37" s="17">
        <v>0</v>
      </c>
      <c r="G37" s="17">
        <v>0</v>
      </c>
      <c r="H37" s="17">
        <v>-485.28</v>
      </c>
      <c r="I37" s="17">
        <v>-67.4</v>
      </c>
      <c r="J37" s="17">
        <v>0</v>
      </c>
      <c r="K37" s="30">
        <f>SUM(B37:J37)</f>
        <v>-889.68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695422.97</v>
      </c>
      <c r="C45" s="27">
        <f aca="true" t="shared" si="11" ref="C45:J45">IF(C17+C25+C46&lt;0,0,C17+C25+C46)</f>
        <v>858904.99</v>
      </c>
      <c r="D45" s="27">
        <f t="shared" si="11"/>
        <v>978195.84</v>
      </c>
      <c r="E45" s="27">
        <f t="shared" si="11"/>
        <v>540846.1900000001</v>
      </c>
      <c r="F45" s="27">
        <f t="shared" si="11"/>
        <v>656172.2100000001</v>
      </c>
      <c r="G45" s="27">
        <f t="shared" si="11"/>
        <v>649395.0900000001</v>
      </c>
      <c r="H45" s="27">
        <f t="shared" si="11"/>
        <v>634967.02</v>
      </c>
      <c r="I45" s="27">
        <f t="shared" si="11"/>
        <v>861271.48</v>
      </c>
      <c r="J45" s="27">
        <f t="shared" si="11"/>
        <v>207220.69999999998</v>
      </c>
      <c r="K45" s="20">
        <f>SUM(B45:J45)</f>
        <v>6082396.490000001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695422.97</v>
      </c>
      <c r="C51" s="10">
        <f t="shared" si="13"/>
        <v>858904.98</v>
      </c>
      <c r="D51" s="10">
        <f t="shared" si="13"/>
        <v>978195.84</v>
      </c>
      <c r="E51" s="10">
        <f t="shared" si="13"/>
        <v>540846.2</v>
      </c>
      <c r="F51" s="10">
        <f t="shared" si="13"/>
        <v>656172.21</v>
      </c>
      <c r="G51" s="10">
        <f t="shared" si="13"/>
        <v>649395.09</v>
      </c>
      <c r="H51" s="10">
        <f t="shared" si="13"/>
        <v>634967.02</v>
      </c>
      <c r="I51" s="10">
        <f>SUM(I52:I64)</f>
        <v>861271.48</v>
      </c>
      <c r="J51" s="10">
        <f t="shared" si="13"/>
        <v>207220.71</v>
      </c>
      <c r="K51" s="5">
        <f>SUM(K52:K64)</f>
        <v>6082396.5</v>
      </c>
      <c r="L51" s="9"/>
    </row>
    <row r="52" spans="1:11" ht="16.5" customHeight="1">
      <c r="A52" s="7" t="s">
        <v>61</v>
      </c>
      <c r="B52" s="8">
        <v>607521.51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607521.51</v>
      </c>
    </row>
    <row r="53" spans="1:11" ht="16.5" customHeight="1">
      <c r="A53" s="7" t="s">
        <v>62</v>
      </c>
      <c r="B53" s="8">
        <v>87901.46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87901.46</v>
      </c>
    </row>
    <row r="54" spans="1:11" ht="16.5" customHeight="1">
      <c r="A54" s="7" t="s">
        <v>4</v>
      </c>
      <c r="B54" s="6">
        <v>0</v>
      </c>
      <c r="C54" s="8">
        <v>858904.98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858904.98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978195.84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978195.84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540846.2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540846.2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656172.21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656172.21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649395.09</v>
      </c>
      <c r="H58" s="6">
        <v>0</v>
      </c>
      <c r="I58" s="6">
        <v>0</v>
      </c>
      <c r="J58" s="6">
        <v>0</v>
      </c>
      <c r="K58" s="5">
        <f t="shared" si="14"/>
        <v>649395.09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634967.02</v>
      </c>
      <c r="I59" s="6">
        <v>0</v>
      </c>
      <c r="J59" s="6">
        <v>0</v>
      </c>
      <c r="K59" s="5">
        <f t="shared" si="14"/>
        <v>634967.02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311435.77</v>
      </c>
      <c r="J61" s="6">
        <v>0</v>
      </c>
      <c r="K61" s="5">
        <f t="shared" si="14"/>
        <v>311435.77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549835.71</v>
      </c>
      <c r="J62" s="6">
        <v>0</v>
      </c>
      <c r="K62" s="5">
        <f t="shared" si="14"/>
        <v>549835.71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207220.71</v>
      </c>
      <c r="K63" s="5">
        <f t="shared" si="14"/>
        <v>207220.71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2020-06-02T19:51:49Z</dcterms:modified>
  <cp:category/>
  <cp:version/>
  <cp:contentType/>
  <cp:contentStatus/>
</cp:coreProperties>
</file>