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<sst xmlns="http://schemas.openxmlformats.org/spreadsheetml/2006/main" count="72" uniqueCount="71">
  <si>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</si>
  <si>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</si>
  <si>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</si>
  <si>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</si>
  <si>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</si>
  <si>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</si>
  <si>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</si>
  <si>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</si>
  <si>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</si>
  <si>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</si>
  <si>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</si>
  <si>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</si>
  <si>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</si>
  <si>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</si>
  <si>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</si>
  <si>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</si>
  <si>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</si>
  <si>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</si>
  <si>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</si>
  <si>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</si>
  <si>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</si>
  <si>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</si>
  <si>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</si>
  <si>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</si>
  <si>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</si>
  <si>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</si>
  <si>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</si>
  <si>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</si>
  <si>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</si>
  <si>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</si>
  <si>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</si>
  <si>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</si>
  <si>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</si>
  <si>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</si>
  <si>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</si>
  <si>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</si>
  <si>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</si>
  <si>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</si>
  <si>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</si>
  <si>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</si>
  <si>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</si>
  <si>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</si>
  <si>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</si>
  <si>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</si>
  <si>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</si>
  <si>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</si>
  <si>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</si>
  <si>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</si>
  <si>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</si>
  <si>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</si>
  <si>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</si>
  <si>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</si>
  <si>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</si>
  <si>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</si>
  <si>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</si>
  <si>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</si>
  <si>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</si>
  <si>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</si>
  <si>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</si>
  <si>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</si>
  <si>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</si>
  <si>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</si>
  <si>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</si>
  <si>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</si>
  <si>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</si>
  <si>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</si>
  <si>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</si>
  <si>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</si>
  <si>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</si>
  <si>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</si>
  <si>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26/05/20 - VENCIMENTO 02/06/20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</si>
</sst>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135050</v>
      </c>
      <c r="C7" s="47">
        <f t="shared" si="0"/>
        <v>108308</v>
      </c>
      <c r="D7" s="47">
        <f t="shared" si="0"/>
        <v>162854</v>
      </c>
      <c r="E7" s="47">
        <f t="shared" si="0"/>
        <v>86212</v>
      </c>
      <c r="F7" s="47">
        <f t="shared" si="0"/>
        <v>96323</v>
      </c>
      <c r="G7" s="47">
        <f t="shared" si="0"/>
        <v>111990</v>
      </c>
      <c r="H7" s="47">
        <f t="shared" si="0"/>
        <v>120018</v>
      </c>
      <c r="I7" s="47">
        <f t="shared" si="0"/>
        <v>154989</v>
      </c>
      <c r="J7" s="47">
        <f t="shared" si="0"/>
        <v>35678</v>
      </c>
      <c r="K7" s="47">
        <f t="shared" si="0"/>
        <v>1011422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8599</v>
      </c>
      <c r="C8" s="45">
        <f t="shared" si="1"/>
        <v>7101</v>
      </c>
      <c r="D8" s="45">
        <f t="shared" si="1"/>
        <v>9377</v>
      </c>
      <c r="E8" s="45">
        <f t="shared" si="1"/>
        <v>5093</v>
      </c>
      <c r="F8" s="45">
        <f t="shared" si="1"/>
        <v>6475</v>
      </c>
      <c r="G8" s="45">
        <f t="shared" si="1"/>
        <v>4222</v>
      </c>
      <c r="H8" s="45">
        <f t="shared" si="1"/>
        <v>3865</v>
      </c>
      <c r="I8" s="45">
        <f t="shared" si="1"/>
        <v>8113</v>
      </c>
      <c r="J8" s="45">
        <f t="shared" si="1"/>
        <v>883</v>
      </c>
      <c r="K8" s="38">
        <f>SUM(B8:J8)</f>
        <v>53728</v>
      </c>
      <c r="L8"/>
      <c r="M8"/>
      <c r="N8"/>
    </row>
    <row r="9" spans="1:14" ht="16.5" customHeight="1">
      <c r="A9" s="22" t="s">
        <v>36</v>
      </c>
      <c r="B9" s="45">
        <v>8592</v>
      </c>
      <c r="C9" s="45">
        <v>7099</v>
      </c>
      <c r="D9" s="45">
        <v>9377</v>
      </c>
      <c r="E9" s="45">
        <v>5088</v>
      </c>
      <c r="F9" s="45">
        <v>6475</v>
      </c>
      <c r="G9" s="45">
        <v>4222</v>
      </c>
      <c r="H9" s="45">
        <v>3865</v>
      </c>
      <c r="I9" s="45">
        <v>8104</v>
      </c>
      <c r="J9" s="45">
        <v>883</v>
      </c>
      <c r="K9" s="38">
        <f>SUM(B9:J9)</f>
        <v>53705</v>
      </c>
      <c r="L9"/>
      <c r="M9"/>
      <c r="N9"/>
    </row>
    <row r="10" spans="1:14" ht="16.5" customHeight="1">
      <c r="A10" s="22" t="s">
        <v>35</v>
      </c>
      <c r="B10" s="45">
        <v>7</v>
      </c>
      <c r="C10" s="45">
        <v>2</v>
      </c>
      <c r="D10" s="45">
        <v>0</v>
      </c>
      <c r="E10" s="45">
        <v>5</v>
      </c>
      <c r="F10" s="45">
        <v>0</v>
      </c>
      <c r="G10" s="45">
        <v>0</v>
      </c>
      <c r="H10" s="45">
        <v>0</v>
      </c>
      <c r="I10" s="45">
        <v>9</v>
      </c>
      <c r="J10" s="45">
        <v>0</v>
      </c>
      <c r="K10" s="38">
        <f>SUM(B10:J10)</f>
        <v>23</v>
      </c>
      <c r="L10"/>
      <c r="M10"/>
      <c r="N10"/>
    </row>
    <row r="11" spans="1:14" ht="16.5" customHeight="1">
      <c r="A11" s="44" t="s">
        <v>34</v>
      </c>
      <c r="B11" s="43">
        <v>126451</v>
      </c>
      <c r="C11" s="43">
        <v>101207</v>
      </c>
      <c r="D11" s="43">
        <v>153477</v>
      </c>
      <c r="E11" s="43">
        <v>81119</v>
      </c>
      <c r="F11" s="43">
        <v>89848</v>
      </c>
      <c r="G11" s="43">
        <v>107768</v>
      </c>
      <c r="H11" s="43">
        <v>116153</v>
      </c>
      <c r="I11" s="43">
        <v>146876</v>
      </c>
      <c r="J11" s="43">
        <v>34795</v>
      </c>
      <c r="K11" s="38">
        <f>SUM(B11:J11)</f>
        <v>957694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1.632292201266541</v>
      </c>
      <c r="C15" s="39">
        <v>2.137627702042667</v>
      </c>
      <c r="D15" s="39">
        <v>1.496541019807485</v>
      </c>
      <c r="E15" s="39">
        <v>1.960872595943403</v>
      </c>
      <c r="F15" s="39">
        <v>1.80101918760954</v>
      </c>
      <c r="G15" s="39">
        <v>1.693419622612724</v>
      </c>
      <c r="H15" s="39">
        <v>1.750429100833483</v>
      </c>
      <c r="I15" s="39">
        <v>1.792539563028827</v>
      </c>
      <c r="J15" s="39">
        <v>1.64897618878965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787551.21</v>
      </c>
      <c r="C17" s="36">
        <f t="shared" si="2"/>
        <v>891882.44</v>
      </c>
      <c r="D17" s="36">
        <f t="shared" si="2"/>
        <v>1032074.84</v>
      </c>
      <c r="E17" s="36">
        <f t="shared" si="2"/>
        <v>635215.49</v>
      </c>
      <c r="F17" s="36">
        <f t="shared" si="2"/>
        <v>684152.9</v>
      </c>
      <c r="G17" s="36">
        <f t="shared" si="2"/>
        <v>745825.24</v>
      </c>
      <c r="H17" s="36">
        <f t="shared" si="2"/>
        <v>665964.5199999999</v>
      </c>
      <c r="I17" s="36">
        <f t="shared" si="2"/>
        <v>916901.32</v>
      </c>
      <c r="J17" s="36">
        <f t="shared" si="2"/>
        <v>217870.19</v>
      </c>
      <c r="K17" s="36">
        <f aca="true" t="shared" si="3" ref="K17:K22">SUM(B17:J17)</f>
        <v>6577438.149999999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459278.04</v>
      </c>
      <c r="C18" s="30">
        <f t="shared" si="4"/>
        <v>404324.59</v>
      </c>
      <c r="D18" s="30">
        <f t="shared" si="4"/>
        <v>673450.15</v>
      </c>
      <c r="E18" s="30">
        <f t="shared" si="4"/>
        <v>310380.44</v>
      </c>
      <c r="F18" s="30">
        <f t="shared" si="4"/>
        <v>366730.56</v>
      </c>
      <c r="G18" s="30">
        <f t="shared" si="4"/>
        <v>431105.51</v>
      </c>
      <c r="H18" s="30">
        <f t="shared" si="4"/>
        <v>368287.23</v>
      </c>
      <c r="I18" s="30">
        <f t="shared" si="4"/>
        <v>480093.93</v>
      </c>
      <c r="J18" s="30">
        <f t="shared" si="4"/>
        <v>125211.94</v>
      </c>
      <c r="K18" s="30">
        <f t="shared" si="3"/>
        <v>3618862.39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290397.92</v>
      </c>
      <c r="C19" s="30">
        <f t="shared" si="5"/>
        <v>459970.85</v>
      </c>
      <c r="D19" s="30">
        <f t="shared" si="5"/>
        <v>334395.62</v>
      </c>
      <c r="E19" s="30">
        <f t="shared" si="5"/>
        <v>298236.06</v>
      </c>
      <c r="F19" s="30">
        <f t="shared" si="5"/>
        <v>293758.22</v>
      </c>
      <c r="G19" s="30">
        <f t="shared" si="5"/>
        <v>298937.02</v>
      </c>
      <c r="H19" s="30">
        <f t="shared" si="5"/>
        <v>276373.45</v>
      </c>
      <c r="I19" s="30">
        <f t="shared" si="5"/>
        <v>380493.43</v>
      </c>
      <c r="J19" s="30">
        <f t="shared" si="5"/>
        <v>81259.57</v>
      </c>
      <c r="K19" s="30">
        <f t="shared" si="3"/>
        <v>2713822.14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-157488.73</v>
      </c>
      <c r="C25" s="30">
        <f t="shared" si="6"/>
        <v>-34016.43</v>
      </c>
      <c r="D25" s="30">
        <f t="shared" si="6"/>
        <v>-67928.44</v>
      </c>
      <c r="E25" s="30">
        <f t="shared" si="6"/>
        <v>-122811.95000000001</v>
      </c>
      <c r="F25" s="30">
        <f t="shared" si="6"/>
        <v>-28490</v>
      </c>
      <c r="G25" s="30">
        <f t="shared" si="6"/>
        <v>-168463.89</v>
      </c>
      <c r="H25" s="30">
        <f t="shared" si="6"/>
        <v>-43178.94</v>
      </c>
      <c r="I25" s="30">
        <f t="shared" si="6"/>
        <v>-76502.09</v>
      </c>
      <c r="J25" s="30">
        <f t="shared" si="6"/>
        <v>-16485.87</v>
      </c>
      <c r="K25" s="30">
        <f aca="true" t="shared" si="7" ref="K25:K33">SUM(B25:J25)</f>
        <v>-715366.3400000001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-157488.73</v>
      </c>
      <c r="C26" s="30">
        <f t="shared" si="8"/>
        <v>-34016.43</v>
      </c>
      <c r="D26" s="30">
        <f t="shared" si="8"/>
        <v>-67928.44</v>
      </c>
      <c r="E26" s="30">
        <f t="shared" si="8"/>
        <v>-122811.95000000001</v>
      </c>
      <c r="F26" s="30">
        <f t="shared" si="8"/>
        <v>-28490</v>
      </c>
      <c r="G26" s="30">
        <f t="shared" si="8"/>
        <v>-168463.89</v>
      </c>
      <c r="H26" s="30">
        <f t="shared" si="8"/>
        <v>-43178.94</v>
      </c>
      <c r="I26" s="30">
        <f t="shared" si="8"/>
        <v>-76502.09</v>
      </c>
      <c r="J26" s="30">
        <f t="shared" si="8"/>
        <v>-16485.87</v>
      </c>
      <c r="K26" s="30">
        <f t="shared" si="7"/>
        <v>-715366.3400000001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-37804.8</v>
      </c>
      <c r="C27" s="30">
        <f aca="true" t="shared" si="9" ref="C27:J27">-ROUND((C9)*$E$3,2)</f>
        <v>-31235.6</v>
      </c>
      <c r="D27" s="30">
        <f t="shared" si="9"/>
        <v>-41258.8</v>
      </c>
      <c r="E27" s="30">
        <f t="shared" si="9"/>
        <v>-22387.2</v>
      </c>
      <c r="F27" s="30">
        <f t="shared" si="9"/>
        <v>-28490</v>
      </c>
      <c r="G27" s="30">
        <f t="shared" si="9"/>
        <v>-18576.8</v>
      </c>
      <c r="H27" s="30">
        <f t="shared" si="9"/>
        <v>-17006</v>
      </c>
      <c r="I27" s="30">
        <f t="shared" si="9"/>
        <v>-35657.6</v>
      </c>
      <c r="J27" s="30">
        <f t="shared" si="9"/>
        <v>-3885.2</v>
      </c>
      <c r="K27" s="30">
        <f t="shared" si="7"/>
        <v>-236302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-61.6</v>
      </c>
      <c r="C29" s="30">
        <v>-92.4</v>
      </c>
      <c r="D29" s="30">
        <v>-338.8</v>
      </c>
      <c r="E29" s="30">
        <v>-123.2</v>
      </c>
      <c r="F29" s="26">
        <v>0</v>
      </c>
      <c r="G29" s="30">
        <v>-92.4</v>
      </c>
      <c r="H29" s="30">
        <v>0</v>
      </c>
      <c r="I29" s="30">
        <v>0</v>
      </c>
      <c r="J29" s="30">
        <v>0</v>
      </c>
      <c r="K29" s="30">
        <f t="shared" si="7"/>
        <v>-708.4</v>
      </c>
      <c r="L29"/>
      <c r="M29"/>
      <c r="N29"/>
    </row>
    <row r="30" spans="1:14" ht="16.5" customHeight="1">
      <c r="A30" s="25" t="s">
        <v>21</v>
      </c>
      <c r="B30" s="30">
        <v>-119622.33</v>
      </c>
      <c r="C30" s="30">
        <v>-2688.43</v>
      </c>
      <c r="D30" s="30">
        <v>-26330.84</v>
      </c>
      <c r="E30" s="30">
        <v>-100301.55</v>
      </c>
      <c r="F30" s="26">
        <v>0</v>
      </c>
      <c r="G30" s="30">
        <v>-149794.69</v>
      </c>
      <c r="H30" s="30">
        <v>-26172.94</v>
      </c>
      <c r="I30" s="30">
        <v>-40844.49</v>
      </c>
      <c r="J30" s="30">
        <v>-12600.67</v>
      </c>
      <c r="K30" s="30">
        <f t="shared" si="7"/>
        <v>-478355.94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630062.48</v>
      </c>
      <c r="C45" s="27">
        <f aca="true" t="shared" si="11" ref="C45:J45">IF(C17+C25+C46&lt;0,0,C17+C25+C46)</f>
        <v>857866.0099999999</v>
      </c>
      <c r="D45" s="27">
        <f t="shared" si="11"/>
        <v>964146.3999999999</v>
      </c>
      <c r="E45" s="27">
        <f t="shared" si="11"/>
        <v>512403.54</v>
      </c>
      <c r="F45" s="27">
        <f t="shared" si="11"/>
        <v>655662.9</v>
      </c>
      <c r="G45" s="27">
        <f t="shared" si="11"/>
        <v>577361.35</v>
      </c>
      <c r="H45" s="27">
        <f t="shared" si="11"/>
        <v>622785.5799999998</v>
      </c>
      <c r="I45" s="27">
        <f t="shared" si="11"/>
        <v>840399.23</v>
      </c>
      <c r="J45" s="27">
        <f t="shared" si="11"/>
        <v>201384.32</v>
      </c>
      <c r="K45" s="20">
        <f>SUM(B45:J45)</f>
        <v>5862071.8100000005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630062.48</v>
      </c>
      <c r="C51" s="10">
        <f t="shared" si="13"/>
        <v>857866.02</v>
      </c>
      <c r="D51" s="10">
        <f t="shared" si="13"/>
        <v>964146.39</v>
      </c>
      <c r="E51" s="10">
        <f t="shared" si="13"/>
        <v>512403.54</v>
      </c>
      <c r="F51" s="10">
        <f t="shared" si="13"/>
        <v>655662.89</v>
      </c>
      <c r="G51" s="10">
        <f t="shared" si="13"/>
        <v>577361.34</v>
      </c>
      <c r="H51" s="10">
        <f t="shared" si="13"/>
        <v>622785.59</v>
      </c>
      <c r="I51" s="10">
        <f>SUM(I52:I64)</f>
        <v>840399.23</v>
      </c>
      <c r="J51" s="10">
        <f t="shared" si="13"/>
        <v>201384.32</v>
      </c>
      <c r="K51" s="5">
        <f>SUM(K52:K64)</f>
        <v>5862071.800000001</v>
      </c>
      <c r="L51" s="9"/>
    </row>
    <row r="52" spans="1:11" ht="16.5" customHeight="1">
      <c r="A52" s="7" t="s">
        <v>61</v>
      </c>
      <c r="B52" s="8">
        <v>549918.53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549918.53</v>
      </c>
    </row>
    <row r="53" spans="1:11" ht="16.5" customHeight="1">
      <c r="A53" s="7" t="s">
        <v>62</v>
      </c>
      <c r="B53" s="8">
        <v>80143.95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80143.95</v>
      </c>
    </row>
    <row r="54" spans="1:11" ht="16.5" customHeight="1">
      <c r="A54" s="7" t="s">
        <v>4</v>
      </c>
      <c r="B54" s="6">
        <v>0</v>
      </c>
      <c r="C54" s="8">
        <v>857866.02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857866.02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964146.39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964146.39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512403.54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512403.54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655662.89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655662.89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577361.34</v>
      </c>
      <c r="H58" s="6">
        <v>0</v>
      </c>
      <c r="I58" s="6">
        <v>0</v>
      </c>
      <c r="J58" s="6">
        <v>0</v>
      </c>
      <c r="K58" s="5">
        <f t="shared" si="14"/>
        <v>577361.34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622785.59</v>
      </c>
      <c r="I59" s="6">
        <v>0</v>
      </c>
      <c r="J59" s="6">
        <v>0</v>
      </c>
      <c r="K59" s="5">
        <f t="shared" si="14"/>
        <v>622785.59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319855.95</v>
      </c>
      <c r="J61" s="6">
        <v>0</v>
      </c>
      <c r="K61" s="5">
        <f t="shared" si="14"/>
        <v>319855.95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520543.28</v>
      </c>
      <c r="J62" s="6">
        <v>0</v>
      </c>
      <c r="K62" s="5">
        <f t="shared" si="14"/>
        <v>520543.28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201384.32</v>
      </c>
      <c r="K63" s="5">
        <f t="shared" si="14"/>
        <v>201384.32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2020-06-01T19:54:47Z</dcterms:modified>
  <cp:category/>
  <cp:version/>
  <cp:contentType/>
  <cp:contentStatus/>
</cp:coreProperties>
</file>