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<sst xmlns="http://schemas.openxmlformats.org/spreadsheetml/2006/main" count="72" uniqueCount="71">
  <si>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</si>
  <si>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</si>
  <si>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</si>
  <si>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</si>
  <si>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</si>
  <si>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</si>
  <si>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</si>
  <si>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</si>
  <si>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</si>
  <si>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</si>
  <si>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</si>
  <si>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</si>
  <si>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</si>
  <si>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</si>
  <si>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</si>
  <si>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</si>
  <si>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</si>
  <si>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</si>
  <si>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</si>
  <si>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</si>
  <si>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</si>
  <si>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</si>
  <si>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</si>
  <si>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</si>
  <si>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</si>
  <si>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</si>
  <si>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</si>
  <si>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</si>
  <si>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</si>
  <si>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</si>
  <si>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</si>
  <si>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</si>
  <si>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</si>
  <si>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</si>
  <si>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</si>
  <si>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</si>
  <si>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</si>
  <si>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</si>
  <si>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</si>
  <si>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</si>
  <si>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</si>
  <si>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</si>
  <si>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</si>
  <si>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</si>
  <si>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</si>
  <si>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</si>
  <si>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</si>
  <si>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</si>
  <si>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</si>
  <si>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</si>
  <si>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</si>
  <si>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</si>
  <si>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</si>
  <si>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</si>
  <si>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</si>
  <si>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</si>
  <si>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</si>
  <si>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</si>
  <si>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</si>
  <si>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</si>
  <si>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</si>
  <si>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</si>
  <si>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</si>
  <si>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</si>
  <si>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</si>
  <si>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</si>
  <si>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</si>
  <si>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</si>
  <si>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</si>
  <si>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</si>
  <si>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23/05/20 - VENCIMENTO 01/06/20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</si>
</sst>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73041</v>
      </c>
      <c r="C7" s="47">
        <f t="shared" si="0"/>
        <v>54804</v>
      </c>
      <c r="D7" s="47">
        <f t="shared" si="0"/>
        <v>93655</v>
      </c>
      <c r="E7" s="47">
        <f t="shared" si="0"/>
        <v>42480</v>
      </c>
      <c r="F7" s="47">
        <f t="shared" si="0"/>
        <v>52385</v>
      </c>
      <c r="G7" s="47">
        <f t="shared" si="0"/>
        <v>68026</v>
      </c>
      <c r="H7" s="47">
        <f t="shared" si="0"/>
        <v>71704</v>
      </c>
      <c r="I7" s="47">
        <f t="shared" si="0"/>
        <v>88157</v>
      </c>
      <c r="J7" s="47">
        <f t="shared" si="0"/>
        <v>18989</v>
      </c>
      <c r="K7" s="47">
        <f t="shared" si="0"/>
        <v>563241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5253</v>
      </c>
      <c r="C8" s="45">
        <f t="shared" si="1"/>
        <v>4387</v>
      </c>
      <c r="D8" s="45">
        <f t="shared" si="1"/>
        <v>6645</v>
      </c>
      <c r="E8" s="45">
        <f t="shared" si="1"/>
        <v>3018</v>
      </c>
      <c r="F8" s="45">
        <f t="shared" si="1"/>
        <v>3897</v>
      </c>
      <c r="G8" s="45">
        <f t="shared" si="1"/>
        <v>2941</v>
      </c>
      <c r="H8" s="45">
        <f t="shared" si="1"/>
        <v>2765</v>
      </c>
      <c r="I8" s="45">
        <f t="shared" si="1"/>
        <v>4963</v>
      </c>
      <c r="J8" s="45">
        <f t="shared" si="1"/>
        <v>447</v>
      </c>
      <c r="K8" s="38">
        <f>SUM(B8:J8)</f>
        <v>34316</v>
      </c>
      <c r="L8"/>
      <c r="M8"/>
      <c r="N8"/>
    </row>
    <row r="9" spans="1:14" ht="16.5" customHeight="1">
      <c r="A9" s="22" t="s">
        <v>36</v>
      </c>
      <c r="B9" s="45">
        <v>5251</v>
      </c>
      <c r="C9" s="45">
        <v>4385</v>
      </c>
      <c r="D9" s="45">
        <v>6645</v>
      </c>
      <c r="E9" s="45">
        <v>3010</v>
      </c>
      <c r="F9" s="45">
        <v>3894</v>
      </c>
      <c r="G9" s="45">
        <v>2939</v>
      </c>
      <c r="H9" s="45">
        <v>2765</v>
      </c>
      <c r="I9" s="45">
        <v>4963</v>
      </c>
      <c r="J9" s="45">
        <v>447</v>
      </c>
      <c r="K9" s="38">
        <f>SUM(B9:J9)</f>
        <v>34299</v>
      </c>
      <c r="L9"/>
      <c r="M9"/>
      <c r="N9"/>
    </row>
    <row r="10" spans="1:14" ht="16.5" customHeight="1">
      <c r="A10" s="22" t="s">
        <v>35</v>
      </c>
      <c r="B10" s="45">
        <v>2</v>
      </c>
      <c r="C10" s="45">
        <v>2</v>
      </c>
      <c r="D10" s="45">
        <v>0</v>
      </c>
      <c r="E10" s="45">
        <v>8</v>
      </c>
      <c r="F10" s="45">
        <v>3</v>
      </c>
      <c r="G10" s="45">
        <v>2</v>
      </c>
      <c r="H10" s="45">
        <v>0</v>
      </c>
      <c r="I10" s="45">
        <v>0</v>
      </c>
      <c r="J10" s="45">
        <v>0</v>
      </c>
      <c r="K10" s="38">
        <f>SUM(B10:J10)</f>
        <v>17</v>
      </c>
      <c r="L10"/>
      <c r="M10"/>
      <c r="N10"/>
    </row>
    <row r="11" spans="1:14" ht="16.5" customHeight="1">
      <c r="A11" s="44" t="s">
        <v>34</v>
      </c>
      <c r="B11" s="43">
        <v>67788</v>
      </c>
      <c r="C11" s="43">
        <v>50417</v>
      </c>
      <c r="D11" s="43">
        <v>87010</v>
      </c>
      <c r="E11" s="43">
        <v>39462</v>
      </c>
      <c r="F11" s="43">
        <v>48488</v>
      </c>
      <c r="G11" s="43">
        <v>65085</v>
      </c>
      <c r="H11" s="43">
        <v>68939</v>
      </c>
      <c r="I11" s="43">
        <v>83194</v>
      </c>
      <c r="J11" s="43">
        <v>18542</v>
      </c>
      <c r="K11" s="38">
        <f>SUM(B11:J11)</f>
        <v>528925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1.672199619652593</v>
      </c>
      <c r="C15" s="39">
        <v>2.145470060441754</v>
      </c>
      <c r="D15" s="39">
        <v>1.506292615482788</v>
      </c>
      <c r="E15" s="39">
        <v>2.003370290953806</v>
      </c>
      <c r="F15" s="39">
        <v>1.827692956301113</v>
      </c>
      <c r="G15" s="39">
        <v>1.729975532636208</v>
      </c>
      <c r="H15" s="39">
        <v>1.793999798534194</v>
      </c>
      <c r="I15" s="39">
        <v>1.815905790453556</v>
      </c>
      <c r="J15" s="39">
        <v>1.7128182353099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453246.01</v>
      </c>
      <c r="C17" s="36">
        <f t="shared" si="2"/>
        <v>466526.17</v>
      </c>
      <c r="D17" s="36">
        <f t="shared" si="2"/>
        <v>607603.4299999999</v>
      </c>
      <c r="E17" s="36">
        <f t="shared" si="2"/>
        <v>332987.43</v>
      </c>
      <c r="F17" s="36">
        <f t="shared" si="2"/>
        <v>388189.08999999997</v>
      </c>
      <c r="G17" s="36">
        <f t="shared" si="2"/>
        <v>468804.64</v>
      </c>
      <c r="H17" s="36">
        <f t="shared" si="2"/>
        <v>416039.21</v>
      </c>
      <c r="I17" s="36">
        <f t="shared" si="2"/>
        <v>552192.65</v>
      </c>
      <c r="J17" s="36">
        <f t="shared" si="2"/>
        <v>125544.13999999998</v>
      </c>
      <c r="K17" s="36">
        <f aca="true" t="shared" si="3" ref="K17:K22">SUM(B17:J17)</f>
        <v>3811132.77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248397.83</v>
      </c>
      <c r="C18" s="30">
        <f t="shared" si="4"/>
        <v>204588.81</v>
      </c>
      <c r="D18" s="30">
        <f t="shared" si="4"/>
        <v>387291.52</v>
      </c>
      <c r="E18" s="30">
        <f t="shared" si="4"/>
        <v>152936.5</v>
      </c>
      <c r="F18" s="30">
        <f t="shared" si="4"/>
        <v>199445.41</v>
      </c>
      <c r="G18" s="30">
        <f t="shared" si="4"/>
        <v>261866.09</v>
      </c>
      <c r="H18" s="30">
        <f t="shared" si="4"/>
        <v>220030.89</v>
      </c>
      <c r="I18" s="30">
        <f t="shared" si="4"/>
        <v>273075.12</v>
      </c>
      <c r="J18" s="30">
        <f t="shared" si="4"/>
        <v>66641.9</v>
      </c>
      <c r="K18" s="30">
        <f t="shared" si="3"/>
        <v>2014274.0700000003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166972.93</v>
      </c>
      <c r="C19" s="30">
        <f t="shared" si="5"/>
        <v>234350.36</v>
      </c>
      <c r="D19" s="30">
        <f t="shared" si="5"/>
        <v>196082.84</v>
      </c>
      <c r="E19" s="30">
        <f t="shared" si="5"/>
        <v>153451.94</v>
      </c>
      <c r="F19" s="30">
        <f t="shared" si="5"/>
        <v>165079.56</v>
      </c>
      <c r="G19" s="30">
        <f t="shared" si="5"/>
        <v>191155.84</v>
      </c>
      <c r="H19" s="30">
        <f t="shared" si="5"/>
        <v>174704.48</v>
      </c>
      <c r="I19" s="30">
        <f t="shared" si="5"/>
        <v>222803.57</v>
      </c>
      <c r="J19" s="30">
        <f t="shared" si="5"/>
        <v>47503.56</v>
      </c>
      <c r="K19" s="30">
        <f t="shared" si="3"/>
        <v>1552105.0800000003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-23104.4</v>
      </c>
      <c r="C25" s="30">
        <f t="shared" si="6"/>
        <v>-19294</v>
      </c>
      <c r="D25" s="30">
        <f t="shared" si="6"/>
        <v>-29238</v>
      </c>
      <c r="E25" s="30">
        <f t="shared" si="6"/>
        <v>-13244</v>
      </c>
      <c r="F25" s="30">
        <f t="shared" si="6"/>
        <v>-17133.6</v>
      </c>
      <c r="G25" s="30">
        <f t="shared" si="6"/>
        <v>-12931.6</v>
      </c>
      <c r="H25" s="30">
        <f t="shared" si="6"/>
        <v>-12166</v>
      </c>
      <c r="I25" s="30">
        <f t="shared" si="6"/>
        <v>-21837.2</v>
      </c>
      <c r="J25" s="30">
        <f t="shared" si="6"/>
        <v>-1966.8</v>
      </c>
      <c r="K25" s="30">
        <f aca="true" t="shared" si="7" ref="K25:K33">SUM(B25:J25)</f>
        <v>-150915.6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-23104.4</v>
      </c>
      <c r="C26" s="30">
        <f t="shared" si="8"/>
        <v>-19294</v>
      </c>
      <c r="D26" s="30">
        <f t="shared" si="8"/>
        <v>-29238</v>
      </c>
      <c r="E26" s="30">
        <f t="shared" si="8"/>
        <v>-13244</v>
      </c>
      <c r="F26" s="30">
        <f t="shared" si="8"/>
        <v>-17133.6</v>
      </c>
      <c r="G26" s="30">
        <f t="shared" si="8"/>
        <v>-12931.6</v>
      </c>
      <c r="H26" s="30">
        <f t="shared" si="8"/>
        <v>-12166</v>
      </c>
      <c r="I26" s="30">
        <f t="shared" si="8"/>
        <v>-21837.2</v>
      </c>
      <c r="J26" s="30">
        <f t="shared" si="8"/>
        <v>-1966.8</v>
      </c>
      <c r="K26" s="30">
        <f t="shared" si="7"/>
        <v>-150915.6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-23104.4</v>
      </c>
      <c r="C27" s="30">
        <f aca="true" t="shared" si="9" ref="C27:J27">-ROUND((C9)*$E$3,2)</f>
        <v>-19294</v>
      </c>
      <c r="D27" s="30">
        <f t="shared" si="9"/>
        <v>-29238</v>
      </c>
      <c r="E27" s="30">
        <f t="shared" si="9"/>
        <v>-13244</v>
      </c>
      <c r="F27" s="30">
        <f t="shared" si="9"/>
        <v>-17133.6</v>
      </c>
      <c r="G27" s="30">
        <f t="shared" si="9"/>
        <v>-12931.6</v>
      </c>
      <c r="H27" s="30">
        <f t="shared" si="9"/>
        <v>-12166</v>
      </c>
      <c r="I27" s="30">
        <f t="shared" si="9"/>
        <v>-21837.2</v>
      </c>
      <c r="J27" s="30">
        <f t="shared" si="9"/>
        <v>-1966.8</v>
      </c>
      <c r="K27" s="30">
        <f t="shared" si="7"/>
        <v>-150915.6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430141.61</v>
      </c>
      <c r="C45" s="27">
        <f aca="true" t="shared" si="11" ref="C45:J45">IF(C17+C25+C46&lt;0,0,C17+C25+C46)</f>
        <v>447232.17</v>
      </c>
      <c r="D45" s="27">
        <f t="shared" si="11"/>
        <v>578365.4299999999</v>
      </c>
      <c r="E45" s="27">
        <f t="shared" si="11"/>
        <v>319743.43</v>
      </c>
      <c r="F45" s="27">
        <f t="shared" si="11"/>
        <v>371055.49</v>
      </c>
      <c r="G45" s="27">
        <f t="shared" si="11"/>
        <v>455873.04000000004</v>
      </c>
      <c r="H45" s="27">
        <f t="shared" si="11"/>
        <v>403873.21</v>
      </c>
      <c r="I45" s="27">
        <f t="shared" si="11"/>
        <v>530355.4500000001</v>
      </c>
      <c r="J45" s="27">
        <f t="shared" si="11"/>
        <v>123577.33999999998</v>
      </c>
      <c r="K45" s="20">
        <f>SUM(B45:J45)</f>
        <v>3660217.17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430141.61000000004</v>
      </c>
      <c r="C51" s="10">
        <f t="shared" si="13"/>
        <v>447232.17</v>
      </c>
      <c r="D51" s="10">
        <f t="shared" si="13"/>
        <v>578365.42</v>
      </c>
      <c r="E51" s="10">
        <f t="shared" si="13"/>
        <v>319743.42</v>
      </c>
      <c r="F51" s="10">
        <f t="shared" si="13"/>
        <v>371055.49</v>
      </c>
      <c r="G51" s="10">
        <f t="shared" si="13"/>
        <v>455873.03</v>
      </c>
      <c r="H51" s="10">
        <f t="shared" si="13"/>
        <v>403873.22</v>
      </c>
      <c r="I51" s="10">
        <f>SUM(I52:I64)</f>
        <v>530355.46</v>
      </c>
      <c r="J51" s="10">
        <f t="shared" si="13"/>
        <v>123577.33</v>
      </c>
      <c r="K51" s="5">
        <f>SUM(K52:K64)</f>
        <v>3660217.1500000004</v>
      </c>
      <c r="L51" s="9"/>
    </row>
    <row r="52" spans="1:11" ht="16.5" customHeight="1">
      <c r="A52" s="7" t="s">
        <v>61</v>
      </c>
      <c r="B52" s="8">
        <v>375212.53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375212.53</v>
      </c>
    </row>
    <row r="53" spans="1:11" ht="16.5" customHeight="1">
      <c r="A53" s="7" t="s">
        <v>62</v>
      </c>
      <c r="B53" s="8">
        <v>54929.08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54929.08</v>
      </c>
    </row>
    <row r="54" spans="1:11" ht="16.5" customHeight="1">
      <c r="A54" s="7" t="s">
        <v>4</v>
      </c>
      <c r="B54" s="6">
        <v>0</v>
      </c>
      <c r="C54" s="8">
        <v>447232.17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447232.17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578365.42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578365.42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319743.42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319743.42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371055.49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371055.49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455873.03</v>
      </c>
      <c r="H58" s="6">
        <v>0</v>
      </c>
      <c r="I58" s="6">
        <v>0</v>
      </c>
      <c r="J58" s="6">
        <v>0</v>
      </c>
      <c r="K58" s="5">
        <f t="shared" si="14"/>
        <v>455873.03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403873.22</v>
      </c>
      <c r="I59" s="6">
        <v>0</v>
      </c>
      <c r="J59" s="6">
        <v>0</v>
      </c>
      <c r="K59" s="5">
        <f t="shared" si="14"/>
        <v>403873.22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185518.34</v>
      </c>
      <c r="J61" s="6">
        <v>0</v>
      </c>
      <c r="K61" s="5">
        <f t="shared" si="14"/>
        <v>185518.34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344837.12</v>
      </c>
      <c r="J62" s="6">
        <v>0</v>
      </c>
      <c r="K62" s="5">
        <f t="shared" si="14"/>
        <v>344837.12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123577.33</v>
      </c>
      <c r="K63" s="5">
        <f t="shared" si="14"/>
        <v>123577.33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2020-05-30T00:34:55Z</dcterms:modified>
  <cp:category/>
  <cp:version/>
  <cp:contentType/>
  <cp:contentStatus/>
</cp:coreProperties>
</file>