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<sst xmlns="http://schemas.openxmlformats.org/spreadsheetml/2006/main" count="73" uniqueCount="72">
  <si>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</si>
  <si>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</si>
  <si>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</si>
  <si>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</si>
  <si>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</si>
  <si>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</si>
  <si>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</si>
  <si>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</si>
  <si>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</si>
  <si>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</si>
  <si>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</si>
  <si>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</si>
  <si>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</si>
  <si>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</si>
  <si>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</si>
  <si>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</si>
  <si>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</si>
  <si>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</si>
  <si>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</si>
  <si>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</si>
  <si>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</si>
  <si>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</si>
  <si>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</si>
  <si>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</si>
  <si>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</si>
  <si>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</si>
  <si>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</si>
  <si>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</si>
  <si>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</si>
  <si>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</si>
  <si>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</si>
  <si>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</si>
  <si>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</si>
  <si>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</si>
  <si>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</si>
  <si>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</si>
  <si>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</si>
  <si>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</si>
  <si>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</si>
  <si>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</si>
  <si>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</si>
  <si>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</si>
  <si>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</si>
  <si>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</si>
  <si>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</si>
  <si>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</si>
  <si>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</si>
  <si>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</si>
  <si>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</si>
  <si>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</si>
  <si>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</si>
  <si>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</si>
  <si>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</si>
  <si>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</si>
  <si>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</si>
  <si>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</si>
  <si>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</si>
  <si>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</si>
  <si>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</si>
  <si>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</si>
  <si>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</si>
  <si>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</si>
  <si>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</si>
  <si>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</si>
  <si>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</si>
  <si>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</si>
  <si>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</si>
  <si>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</si>
  <si>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</si>
  <si>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21/05/20 - VENCIMENTO 29/05/20</t>
  </si>
  <si>
    <t>5.3. Revisão de Remuneração pelo Transporte Coletivo ¹</t>
  </si>
  <si>
    <t>¹ Revisão de remuneração.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</si>
</sst>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69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87599</v>
      </c>
      <c r="C7" s="47">
        <f t="shared" si="0"/>
        <v>65593</v>
      </c>
      <c r="D7" s="47">
        <f t="shared" si="0"/>
        <v>108863</v>
      </c>
      <c r="E7" s="47">
        <f t="shared" si="0"/>
        <v>52647</v>
      </c>
      <c r="F7" s="47">
        <f t="shared" si="0"/>
        <v>60261</v>
      </c>
      <c r="G7" s="47">
        <f t="shared" si="0"/>
        <v>73439</v>
      </c>
      <c r="H7" s="47">
        <f t="shared" si="0"/>
        <v>80407</v>
      </c>
      <c r="I7" s="47">
        <f t="shared" si="0"/>
        <v>102470</v>
      </c>
      <c r="J7" s="47">
        <f t="shared" si="0"/>
        <v>22488</v>
      </c>
      <c r="K7" s="47">
        <f t="shared" si="0"/>
        <v>653767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5911</v>
      </c>
      <c r="C8" s="45">
        <f t="shared" si="1"/>
        <v>4603</v>
      </c>
      <c r="D8" s="45">
        <f t="shared" si="1"/>
        <v>6637</v>
      </c>
      <c r="E8" s="45">
        <f t="shared" si="1"/>
        <v>3471</v>
      </c>
      <c r="F8" s="45">
        <f t="shared" si="1"/>
        <v>4417</v>
      </c>
      <c r="G8" s="45">
        <f t="shared" si="1"/>
        <v>3041</v>
      </c>
      <c r="H8" s="45">
        <f t="shared" si="1"/>
        <v>2882</v>
      </c>
      <c r="I8" s="45">
        <f t="shared" si="1"/>
        <v>5595</v>
      </c>
      <c r="J8" s="45">
        <f t="shared" si="1"/>
        <v>593</v>
      </c>
      <c r="K8" s="38">
        <f>SUM(B8:J8)</f>
        <v>37150</v>
      </c>
      <c r="L8"/>
      <c r="M8"/>
      <c r="N8"/>
    </row>
    <row r="9" spans="1:14" ht="16.5" customHeight="1">
      <c r="A9" s="22" t="s">
        <v>35</v>
      </c>
      <c r="B9" s="45">
        <v>5909</v>
      </c>
      <c r="C9" s="45">
        <v>4601</v>
      </c>
      <c r="D9" s="45">
        <v>6637</v>
      </c>
      <c r="E9" s="45">
        <v>3465</v>
      </c>
      <c r="F9" s="45">
        <v>4415</v>
      </c>
      <c r="G9" s="45">
        <v>3041</v>
      </c>
      <c r="H9" s="45">
        <v>2882</v>
      </c>
      <c r="I9" s="45">
        <v>5595</v>
      </c>
      <c r="J9" s="45">
        <v>593</v>
      </c>
      <c r="K9" s="38">
        <f>SUM(B9:J9)</f>
        <v>37138</v>
      </c>
      <c r="L9"/>
      <c r="M9"/>
      <c r="N9"/>
    </row>
    <row r="10" spans="1:14" ht="16.5" customHeight="1">
      <c r="A10" s="22" t="s">
        <v>34</v>
      </c>
      <c r="B10" s="45">
        <v>2</v>
      </c>
      <c r="C10" s="45">
        <v>2</v>
      </c>
      <c r="D10" s="45">
        <v>0</v>
      </c>
      <c r="E10" s="45">
        <v>6</v>
      </c>
      <c r="F10" s="45">
        <v>2</v>
      </c>
      <c r="G10" s="45">
        <v>0</v>
      </c>
      <c r="H10" s="45">
        <v>0</v>
      </c>
      <c r="I10" s="45">
        <v>0</v>
      </c>
      <c r="J10" s="45">
        <v>0</v>
      </c>
      <c r="K10" s="38">
        <f>SUM(B10:J10)</f>
        <v>12</v>
      </c>
      <c r="L10"/>
      <c r="M10"/>
      <c r="N10"/>
    </row>
    <row r="11" spans="1:14" ht="16.5" customHeight="1">
      <c r="A11" s="44" t="s">
        <v>33</v>
      </c>
      <c r="B11" s="43">
        <v>81688</v>
      </c>
      <c r="C11" s="43">
        <v>60990</v>
      </c>
      <c r="D11" s="43">
        <v>102226</v>
      </c>
      <c r="E11" s="43">
        <v>49176</v>
      </c>
      <c r="F11" s="43">
        <v>55844</v>
      </c>
      <c r="G11" s="43">
        <v>70398</v>
      </c>
      <c r="H11" s="43">
        <v>77525</v>
      </c>
      <c r="I11" s="43">
        <v>96875</v>
      </c>
      <c r="J11" s="43">
        <v>21895</v>
      </c>
      <c r="K11" s="38">
        <f>SUM(B11:J11)</f>
        <v>616617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1.63075844857665</v>
      </c>
      <c r="C15" s="39">
        <v>2.106444657337681</v>
      </c>
      <c r="D15" s="39">
        <v>1.475594533833001</v>
      </c>
      <c r="E15" s="39">
        <v>1.971272366867235</v>
      </c>
      <c r="F15" s="39">
        <v>1.789618233320408</v>
      </c>
      <c r="G15" s="39">
        <v>1.695866427976427</v>
      </c>
      <c r="H15" s="39">
        <v>1.752313622328167</v>
      </c>
      <c r="I15" s="39">
        <v>1.782730506996892</v>
      </c>
      <c r="J15" s="39">
        <v>1.680617602040816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30</v>
      </c>
      <c r="B17" s="36">
        <f aca="true" t="shared" si="2" ref="B17:J17">B18+B19+B20+B21+B22</f>
        <v>523689.08999999997</v>
      </c>
      <c r="C17" s="36">
        <f t="shared" si="2"/>
        <v>543382.06</v>
      </c>
      <c r="D17" s="36">
        <f t="shared" si="2"/>
        <v>688513.9299999999</v>
      </c>
      <c r="E17" s="36">
        <f t="shared" si="2"/>
        <v>400233.42000000004</v>
      </c>
      <c r="F17" s="36">
        <f t="shared" si="2"/>
        <v>434259.29</v>
      </c>
      <c r="G17" s="36">
        <f t="shared" si="2"/>
        <v>495209.97000000003</v>
      </c>
      <c r="H17" s="36">
        <f t="shared" si="2"/>
        <v>453664.31</v>
      </c>
      <c r="I17" s="36">
        <f t="shared" si="2"/>
        <v>622172.36</v>
      </c>
      <c r="J17" s="36">
        <f t="shared" si="2"/>
        <v>144035.78</v>
      </c>
      <c r="K17" s="36">
        <f aca="true" t="shared" si="3" ref="K17:K22">SUM(B17:J17)</f>
        <v>4305160.21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297906.68</v>
      </c>
      <c r="C18" s="30">
        <f t="shared" si="4"/>
        <v>244865.23</v>
      </c>
      <c r="D18" s="30">
        <f t="shared" si="4"/>
        <v>450181.16</v>
      </c>
      <c r="E18" s="30">
        <f t="shared" si="4"/>
        <v>189539.73</v>
      </c>
      <c r="F18" s="30">
        <f t="shared" si="4"/>
        <v>229431.71</v>
      </c>
      <c r="G18" s="30">
        <f t="shared" si="4"/>
        <v>282703.43</v>
      </c>
      <c r="H18" s="30">
        <f t="shared" si="4"/>
        <v>246736.92</v>
      </c>
      <c r="I18" s="30">
        <f t="shared" si="4"/>
        <v>317411.07</v>
      </c>
      <c r="J18" s="30">
        <f t="shared" si="4"/>
        <v>78921.64</v>
      </c>
      <c r="K18" s="30">
        <f t="shared" si="3"/>
        <v>2337697.57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187907.16</v>
      </c>
      <c r="C19" s="30">
        <f t="shared" si="5"/>
        <v>270929.83</v>
      </c>
      <c r="D19" s="30">
        <f t="shared" si="5"/>
        <v>214103.7</v>
      </c>
      <c r="E19" s="30">
        <f t="shared" si="5"/>
        <v>184094.7</v>
      </c>
      <c r="F19" s="30">
        <f t="shared" si="5"/>
        <v>181163.46</v>
      </c>
      <c r="G19" s="30">
        <f t="shared" si="5"/>
        <v>196723.83</v>
      </c>
      <c r="H19" s="30">
        <f t="shared" si="5"/>
        <v>185623.55</v>
      </c>
      <c r="I19" s="30">
        <f t="shared" si="5"/>
        <v>248447.33</v>
      </c>
      <c r="J19" s="30">
        <f t="shared" si="5"/>
        <v>53715.46</v>
      </c>
      <c r="K19" s="30">
        <f t="shared" si="3"/>
        <v>1722709.02</v>
      </c>
      <c r="L19"/>
      <c r="M19"/>
      <c r="N19"/>
    </row>
    <row r="20" spans="1:14" ht="16.5" customHeight="1">
      <c r="A20" s="18" t="s">
        <v>27</v>
      </c>
      <c r="B20" s="30">
        <v>36551.39</v>
      </c>
      <c r="C20" s="30">
        <v>27587</v>
      </c>
      <c r="D20" s="30">
        <v>24229.07</v>
      </c>
      <c r="E20" s="30">
        <v>25275.13</v>
      </c>
      <c r="F20" s="30">
        <v>22340.26</v>
      </c>
      <c r="G20" s="30">
        <v>15782.71</v>
      </c>
      <c r="H20" s="30">
        <v>21303.84</v>
      </c>
      <c r="I20" s="30">
        <v>56313.96</v>
      </c>
      <c r="J20" s="30">
        <v>11398.68</v>
      </c>
      <c r="K20" s="30">
        <f t="shared" si="3"/>
        <v>240782.03999999998</v>
      </c>
      <c r="L20"/>
      <c r="M20"/>
      <c r="N20"/>
    </row>
    <row r="21" spans="1:14" ht="16.5" customHeight="1">
      <c r="A21" s="18" t="s">
        <v>26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25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24</v>
      </c>
      <c r="B25" s="30">
        <f aca="true" t="shared" si="6" ref="B25:J25">+B26+B31+B43</f>
        <v>-60929.28</v>
      </c>
      <c r="C25" s="30">
        <f t="shared" si="6"/>
        <v>-20960.31</v>
      </c>
      <c r="D25" s="30">
        <f t="shared" si="6"/>
        <v>-40101.13</v>
      </c>
      <c r="E25" s="30">
        <f t="shared" si="6"/>
        <v>-50666.100000000006</v>
      </c>
      <c r="F25" s="30">
        <f t="shared" si="6"/>
        <v>-19426</v>
      </c>
      <c r="G25" s="30">
        <f t="shared" si="6"/>
        <v>-60542.58</v>
      </c>
      <c r="H25" s="30">
        <f t="shared" si="6"/>
        <v>-21302.89</v>
      </c>
      <c r="I25" s="30">
        <f t="shared" si="6"/>
        <v>-213073.3</v>
      </c>
      <c r="J25" s="30">
        <f t="shared" si="6"/>
        <v>-6760.209999999999</v>
      </c>
      <c r="K25" s="30">
        <f aca="true" t="shared" si="7" ref="K25:K33">SUM(B25:J25)</f>
        <v>-493761.80000000005</v>
      </c>
      <c r="L25"/>
      <c r="M25"/>
      <c r="N25"/>
    </row>
    <row r="26" spans="1:14" ht="16.5" customHeight="1">
      <c r="A26" s="18" t="s">
        <v>23</v>
      </c>
      <c r="B26" s="30">
        <f aca="true" t="shared" si="8" ref="B26:J26">B27+B28+B29+B30</f>
        <v>-60929.28</v>
      </c>
      <c r="C26" s="30">
        <f t="shared" si="8"/>
        <v>-20960.31</v>
      </c>
      <c r="D26" s="30">
        <f t="shared" si="8"/>
        <v>-40101.13</v>
      </c>
      <c r="E26" s="30">
        <f t="shared" si="8"/>
        <v>-50666.100000000006</v>
      </c>
      <c r="F26" s="30">
        <f t="shared" si="8"/>
        <v>-19426</v>
      </c>
      <c r="G26" s="30">
        <f t="shared" si="8"/>
        <v>-60542.58</v>
      </c>
      <c r="H26" s="30">
        <f t="shared" si="8"/>
        <v>-21302.89</v>
      </c>
      <c r="I26" s="30">
        <f t="shared" si="8"/>
        <v>-38073.299999999996</v>
      </c>
      <c r="J26" s="30">
        <f t="shared" si="8"/>
        <v>-6760.209999999999</v>
      </c>
      <c r="K26" s="30">
        <f t="shared" si="7"/>
        <v>-318761.80000000005</v>
      </c>
      <c r="L26"/>
      <c r="M26"/>
      <c r="N26"/>
    </row>
    <row r="27" spans="1:14" s="23" customFormat="1" ht="16.5" customHeight="1">
      <c r="A27" s="29" t="s">
        <v>59</v>
      </c>
      <c r="B27" s="30">
        <f>-ROUND((B9)*$E$3,2)</f>
        <v>-25999.6</v>
      </c>
      <c r="C27" s="30">
        <f aca="true" t="shared" si="9" ref="C27:J27">-ROUND((C9)*$E$3,2)</f>
        <v>-20244.4</v>
      </c>
      <c r="D27" s="30">
        <f t="shared" si="9"/>
        <v>-29202.8</v>
      </c>
      <c r="E27" s="30">
        <f t="shared" si="9"/>
        <v>-15246</v>
      </c>
      <c r="F27" s="30">
        <f t="shared" si="9"/>
        <v>-19426</v>
      </c>
      <c r="G27" s="30">
        <f t="shared" si="9"/>
        <v>-13380.4</v>
      </c>
      <c r="H27" s="30">
        <f t="shared" si="9"/>
        <v>-12680.8</v>
      </c>
      <c r="I27" s="30">
        <f t="shared" si="9"/>
        <v>-24618</v>
      </c>
      <c r="J27" s="30">
        <f t="shared" si="9"/>
        <v>-2609.2</v>
      </c>
      <c r="K27" s="30">
        <f t="shared" si="7"/>
        <v>-163407.2</v>
      </c>
      <c r="L27" s="28"/>
      <c r="M27"/>
      <c r="N27"/>
    </row>
    <row r="28" spans="1:14" ht="16.5" customHeight="1">
      <c r="A28" s="25" t="s">
        <v>22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21</v>
      </c>
      <c r="B29" s="30">
        <v>-184.8</v>
      </c>
      <c r="C29" s="30">
        <v>0</v>
      </c>
      <c r="D29" s="30">
        <v>-30.8</v>
      </c>
      <c r="E29" s="30">
        <v>-30.8</v>
      </c>
      <c r="F29" s="26">
        <v>0</v>
      </c>
      <c r="G29" s="30">
        <v>-61.6</v>
      </c>
      <c r="H29" s="30">
        <v>-8.27</v>
      </c>
      <c r="I29" s="30">
        <v>-12.92</v>
      </c>
      <c r="J29" s="30">
        <v>-3.98</v>
      </c>
      <c r="K29" s="30">
        <f t="shared" si="7"/>
        <v>-333.1700000000001</v>
      </c>
      <c r="L29"/>
      <c r="M29"/>
      <c r="N29"/>
    </row>
    <row r="30" spans="1:14" ht="16.5" customHeight="1">
      <c r="A30" s="25" t="s">
        <v>20</v>
      </c>
      <c r="B30" s="30">
        <v>-34744.88</v>
      </c>
      <c r="C30" s="30">
        <v>-715.91</v>
      </c>
      <c r="D30" s="30">
        <v>-10867.53</v>
      </c>
      <c r="E30" s="30">
        <v>-35389.3</v>
      </c>
      <c r="F30" s="26">
        <v>0</v>
      </c>
      <c r="G30" s="30">
        <v>-47100.58</v>
      </c>
      <c r="H30" s="30">
        <v>-8613.82</v>
      </c>
      <c r="I30" s="30">
        <v>-13442.38</v>
      </c>
      <c r="J30" s="30">
        <v>-4147.03</v>
      </c>
      <c r="K30" s="30">
        <f t="shared" si="7"/>
        <v>-155021.43</v>
      </c>
      <c r="L30"/>
      <c r="M30"/>
      <c r="N30"/>
    </row>
    <row r="31" spans="1:14" s="23" customFormat="1" ht="16.5" customHeight="1">
      <c r="A31" s="18" t="s">
        <v>19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18</v>
      </c>
      <c r="B32" s="17">
        <v>0</v>
      </c>
      <c r="C32" s="17">
        <v>0</v>
      </c>
      <c r="D32" s="27">
        <v>0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17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16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15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14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13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11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10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70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20">
        <v>-175000</v>
      </c>
      <c r="J43" s="17">
        <v>0</v>
      </c>
      <c r="K43" s="20">
        <f>SUM(B43:J43)</f>
        <v>-175000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462759.80999999994</v>
      </c>
      <c r="C45" s="27">
        <f aca="true" t="shared" si="11" ref="C45:J45">IF(C17+C25+C46&lt;0,0,C17+C25+C46)</f>
        <v>522421.75000000006</v>
      </c>
      <c r="D45" s="27">
        <f t="shared" si="11"/>
        <v>648412.7999999999</v>
      </c>
      <c r="E45" s="27">
        <f t="shared" si="11"/>
        <v>349567.32000000007</v>
      </c>
      <c r="F45" s="27">
        <f t="shared" si="11"/>
        <v>414833.29</v>
      </c>
      <c r="G45" s="27">
        <f t="shared" si="11"/>
        <v>434667.39</v>
      </c>
      <c r="H45" s="27">
        <f t="shared" si="11"/>
        <v>432361.42</v>
      </c>
      <c r="I45" s="27">
        <f t="shared" si="11"/>
        <v>409099.06</v>
      </c>
      <c r="J45" s="27">
        <f t="shared" si="11"/>
        <v>137275.57</v>
      </c>
      <c r="K45" s="20">
        <f>SUM(B45:J45)</f>
        <v>3811398.4099999997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462759.81</v>
      </c>
      <c r="C51" s="10">
        <f t="shared" si="13"/>
        <v>522421.74</v>
      </c>
      <c r="D51" s="10">
        <f t="shared" si="13"/>
        <v>648412.8</v>
      </c>
      <c r="E51" s="10">
        <f t="shared" si="13"/>
        <v>349567.32</v>
      </c>
      <c r="F51" s="10">
        <f t="shared" si="13"/>
        <v>414833.28</v>
      </c>
      <c r="G51" s="10">
        <f t="shared" si="13"/>
        <v>434667.39</v>
      </c>
      <c r="H51" s="10">
        <f t="shared" si="13"/>
        <v>432361.42</v>
      </c>
      <c r="I51" s="10">
        <f>SUM(I52:I64)</f>
        <v>409099.06000000006</v>
      </c>
      <c r="J51" s="10">
        <f t="shared" si="13"/>
        <v>137275.56</v>
      </c>
      <c r="K51" s="5">
        <f>SUM(K52:K64)</f>
        <v>3811398.3800000004</v>
      </c>
      <c r="L51" s="9"/>
    </row>
    <row r="52" spans="1:11" ht="16.5" customHeight="1">
      <c r="A52" s="7" t="s">
        <v>60</v>
      </c>
      <c r="B52" s="8">
        <v>403434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403434</v>
      </c>
    </row>
    <row r="53" spans="1:11" ht="16.5" customHeight="1">
      <c r="A53" s="7" t="s">
        <v>61</v>
      </c>
      <c r="B53" s="8">
        <v>59325.81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59325.81</v>
      </c>
    </row>
    <row r="54" spans="1:11" ht="16.5" customHeight="1">
      <c r="A54" s="7" t="s">
        <v>4</v>
      </c>
      <c r="B54" s="6">
        <v>0</v>
      </c>
      <c r="C54" s="8">
        <v>522421.74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522421.74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648412.8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648412.8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349567.32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349567.32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414833.28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414833.28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434667.39</v>
      </c>
      <c r="H58" s="6">
        <v>0</v>
      </c>
      <c r="I58" s="6">
        <v>0</v>
      </c>
      <c r="J58" s="6">
        <v>0</v>
      </c>
      <c r="K58" s="5">
        <f t="shared" si="14"/>
        <v>434667.39</v>
      </c>
    </row>
    <row r="59" spans="1:11" ht="16.5" customHeight="1">
      <c r="A59" s="7" t="s">
        <v>53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432361.42</v>
      </c>
      <c r="I59" s="6">
        <v>0</v>
      </c>
      <c r="J59" s="6">
        <v>0</v>
      </c>
      <c r="K59" s="5">
        <f t="shared" si="14"/>
        <v>432361.42</v>
      </c>
    </row>
    <row r="60" spans="1:11" ht="16.5" customHeight="1">
      <c r="A60" s="7" t="s">
        <v>54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55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187244.64</v>
      </c>
      <c r="J61" s="6">
        <v>0</v>
      </c>
      <c r="K61" s="5">
        <f t="shared" si="14"/>
        <v>187244.64</v>
      </c>
    </row>
    <row r="62" spans="1:11" ht="16.5" customHeight="1">
      <c r="A62" s="7" t="s">
        <v>56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221854.42</v>
      </c>
      <c r="J62" s="6">
        <v>0</v>
      </c>
      <c r="K62" s="5">
        <f t="shared" si="14"/>
        <v>221854.42</v>
      </c>
    </row>
    <row r="63" spans="1:11" ht="16.5" customHeight="1">
      <c r="A63" s="7" t="s">
        <v>57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137275.56</v>
      </c>
      <c r="K63" s="5">
        <f t="shared" si="14"/>
        <v>137275.56</v>
      </c>
    </row>
    <row r="64" spans="1:11" ht="18" customHeight="1">
      <c r="A64" s="4" t="s">
        <v>68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>
      <c r="A65" s="61" t="s">
        <v>71</v>
      </c>
    </row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2020-05-28T21:03:25Z</dcterms:modified>
  <cp:category/>
  <cp:version/>
  <cp:contentType/>
  <cp:contentStatus/>
</cp:coreProperties>
</file>