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<sst xmlns="http://schemas.openxmlformats.org/spreadsheetml/2006/main" count="72" uniqueCount="71">
  <si>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</si>
  <si>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</si>
  <si>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</si>
  <si>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</si>
  <si>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</si>
  <si>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</si>
  <si>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</si>
  <si>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</si>
  <si>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</si>
  <si>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</si>
  <si>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</si>
  <si>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</si>
  <si>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</si>
  <si>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</si>
  <si>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</si>
  <si>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</si>
  <si>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</si>
  <si>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</si>
  <si>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</si>
  <si>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</si>
  <si>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</si>
  <si>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</si>
  <si>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</si>
  <si>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</si>
  <si>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</si>
  <si>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</si>
  <si>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</si>
  <si>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</si>
  <si>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</si>
  <si>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</si>
  <si>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</si>
  <si>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</si>
  <si>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</si>
  <si>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</si>
  <si>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</si>
  <si>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</si>
  <si>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</si>
  <si>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</si>
  <si>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</si>
  <si>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</si>
  <si>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</si>
  <si>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</si>
  <si>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</si>
  <si>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</si>
  <si>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</si>
  <si>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</si>
  <si>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</si>
  <si>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</si>
  <si>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</si>
  <si>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</si>
  <si>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</si>
  <si>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</si>
  <si>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</si>
  <si>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</si>
  <si>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</si>
  <si>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</si>
  <si>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</si>
  <si>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</si>
  <si>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</si>
  <si>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</si>
  <si>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</si>
  <si>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</si>
  <si>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</si>
  <si>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</si>
  <si>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</si>
  <si>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</si>
  <si>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</si>
  <si>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</si>
  <si>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</si>
  <si>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</si>
  <si>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20/05/20 - VENCIMENTO 28/05/20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</si>
</sst>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91012</v>
      </c>
      <c r="C7" s="47">
        <f t="shared" si="0"/>
        <v>68334</v>
      </c>
      <c r="D7" s="47">
        <f t="shared" si="0"/>
        <v>112363</v>
      </c>
      <c r="E7" s="47">
        <f t="shared" si="0"/>
        <v>54026</v>
      </c>
      <c r="F7" s="47">
        <f t="shared" si="0"/>
        <v>62410</v>
      </c>
      <c r="G7" s="47">
        <f t="shared" si="0"/>
        <v>77170</v>
      </c>
      <c r="H7" s="47">
        <f t="shared" si="0"/>
        <v>81643</v>
      </c>
      <c r="I7" s="47">
        <f t="shared" si="0"/>
        <v>108118</v>
      </c>
      <c r="J7" s="47">
        <f t="shared" si="0"/>
        <v>23076</v>
      </c>
      <c r="K7" s="47">
        <f t="shared" si="0"/>
        <v>678152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5952</v>
      </c>
      <c r="C8" s="45">
        <f t="shared" si="1"/>
        <v>4520</v>
      </c>
      <c r="D8" s="45">
        <f t="shared" si="1"/>
        <v>6711</v>
      </c>
      <c r="E8" s="45">
        <f t="shared" si="1"/>
        <v>3425</v>
      </c>
      <c r="F8" s="45">
        <f t="shared" si="1"/>
        <v>4270</v>
      </c>
      <c r="G8" s="45">
        <f t="shared" si="1"/>
        <v>3110</v>
      </c>
      <c r="H8" s="45">
        <f t="shared" si="1"/>
        <v>2808</v>
      </c>
      <c r="I8" s="45">
        <f t="shared" si="1"/>
        <v>5669</v>
      </c>
      <c r="J8" s="45">
        <f t="shared" si="1"/>
        <v>569</v>
      </c>
      <c r="K8" s="38">
        <f>SUM(B8:J8)</f>
        <v>37034</v>
      </c>
      <c r="L8"/>
      <c r="M8"/>
      <c r="N8"/>
    </row>
    <row r="9" spans="1:14" ht="16.5" customHeight="1">
      <c r="A9" s="22" t="s">
        <v>36</v>
      </c>
      <c r="B9" s="45">
        <v>5949</v>
      </c>
      <c r="C9" s="45">
        <v>4519</v>
      </c>
      <c r="D9" s="45">
        <v>6711</v>
      </c>
      <c r="E9" s="45">
        <v>3416</v>
      </c>
      <c r="F9" s="45">
        <v>4267</v>
      </c>
      <c r="G9" s="45">
        <v>3109</v>
      </c>
      <c r="H9" s="45">
        <v>2808</v>
      </c>
      <c r="I9" s="45">
        <v>5668</v>
      </c>
      <c r="J9" s="45">
        <v>569</v>
      </c>
      <c r="K9" s="38">
        <f>SUM(B9:J9)</f>
        <v>37016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1</v>
      </c>
      <c r="D10" s="45">
        <v>0</v>
      </c>
      <c r="E10" s="45">
        <v>9</v>
      </c>
      <c r="F10" s="45">
        <v>3</v>
      </c>
      <c r="G10" s="45">
        <v>1</v>
      </c>
      <c r="H10" s="45">
        <v>0</v>
      </c>
      <c r="I10" s="45">
        <v>1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34</v>
      </c>
      <c r="B11" s="43">
        <v>85060</v>
      </c>
      <c r="C11" s="43">
        <v>63814</v>
      </c>
      <c r="D11" s="43">
        <v>105652</v>
      </c>
      <c r="E11" s="43">
        <v>50601</v>
      </c>
      <c r="F11" s="43">
        <v>58140</v>
      </c>
      <c r="G11" s="43">
        <v>74060</v>
      </c>
      <c r="H11" s="43">
        <v>78835</v>
      </c>
      <c r="I11" s="43">
        <v>102449</v>
      </c>
      <c r="J11" s="43">
        <v>22507</v>
      </c>
      <c r="K11" s="38">
        <f>SUM(B11:J11)</f>
        <v>641118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1.63075844857665</v>
      </c>
      <c r="C15" s="39">
        <v>2.106444657337681</v>
      </c>
      <c r="D15" s="39">
        <v>1.475594533833001</v>
      </c>
      <c r="E15" s="39">
        <v>1.971272366867235</v>
      </c>
      <c r="F15" s="39">
        <v>1.789618233320408</v>
      </c>
      <c r="G15" s="39">
        <v>1.695866427976427</v>
      </c>
      <c r="H15" s="39">
        <v>1.752313622328167</v>
      </c>
      <c r="I15" s="39">
        <v>1.782730506996892</v>
      </c>
      <c r="J15" s="39">
        <v>1.680617602040816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542617.1799999999</v>
      </c>
      <c r="C17" s="36">
        <f t="shared" si="2"/>
        <v>564936.1</v>
      </c>
      <c r="D17" s="36">
        <f t="shared" si="2"/>
        <v>709871.0199999999</v>
      </c>
      <c r="E17" s="36">
        <f t="shared" si="2"/>
        <v>410020.16000000003</v>
      </c>
      <c r="F17" s="36">
        <f t="shared" si="2"/>
        <v>448901.73</v>
      </c>
      <c r="G17" s="36">
        <f t="shared" si="2"/>
        <v>519566.83</v>
      </c>
      <c r="H17" s="36">
        <f t="shared" si="2"/>
        <v>460310.46</v>
      </c>
      <c r="I17" s="36">
        <f t="shared" si="2"/>
        <v>653361.6699999999</v>
      </c>
      <c r="J17" s="36">
        <f t="shared" si="2"/>
        <v>147503.87</v>
      </c>
      <c r="K17" s="36">
        <f aca="true" t="shared" si="3" ref="K17:K22">SUM(B17:J17)</f>
        <v>4457089.0200000005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309513.61</v>
      </c>
      <c r="C18" s="30">
        <f t="shared" si="4"/>
        <v>255097.66</v>
      </c>
      <c r="D18" s="30">
        <f t="shared" si="4"/>
        <v>464654.71</v>
      </c>
      <c r="E18" s="30">
        <f t="shared" si="4"/>
        <v>194504.41</v>
      </c>
      <c r="F18" s="30">
        <f t="shared" si="4"/>
        <v>237613.59</v>
      </c>
      <c r="G18" s="30">
        <f t="shared" si="4"/>
        <v>297065.92</v>
      </c>
      <c r="H18" s="30">
        <f t="shared" si="4"/>
        <v>250529.71</v>
      </c>
      <c r="I18" s="30">
        <f t="shared" si="4"/>
        <v>334906.32</v>
      </c>
      <c r="J18" s="30">
        <f t="shared" si="4"/>
        <v>80985.22</v>
      </c>
      <c r="K18" s="30">
        <f t="shared" si="3"/>
        <v>2424871.15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195228.32</v>
      </c>
      <c r="C19" s="30">
        <f t="shared" si="5"/>
        <v>282251.44</v>
      </c>
      <c r="D19" s="30">
        <f t="shared" si="5"/>
        <v>220987.24</v>
      </c>
      <c r="E19" s="30">
        <f t="shared" si="5"/>
        <v>188916.76</v>
      </c>
      <c r="F19" s="30">
        <f t="shared" si="5"/>
        <v>187624.02</v>
      </c>
      <c r="G19" s="30">
        <f t="shared" si="5"/>
        <v>206718.2</v>
      </c>
      <c r="H19" s="30">
        <f t="shared" si="5"/>
        <v>188476.91</v>
      </c>
      <c r="I19" s="30">
        <f t="shared" si="5"/>
        <v>262141.39</v>
      </c>
      <c r="J19" s="30">
        <f t="shared" si="5"/>
        <v>55119.97</v>
      </c>
      <c r="K19" s="30">
        <f t="shared" si="3"/>
        <v>1787464.2499999998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-26175.6</v>
      </c>
      <c r="C25" s="30">
        <f t="shared" si="6"/>
        <v>-19883.6</v>
      </c>
      <c r="D25" s="30">
        <f t="shared" si="6"/>
        <v>-29528.4</v>
      </c>
      <c r="E25" s="30">
        <f t="shared" si="6"/>
        <v>-15030.4</v>
      </c>
      <c r="F25" s="30">
        <f t="shared" si="6"/>
        <v>-18774.8</v>
      </c>
      <c r="G25" s="30">
        <f t="shared" si="6"/>
        <v>-13679.6</v>
      </c>
      <c r="H25" s="30">
        <f t="shared" si="6"/>
        <v>-12355.2</v>
      </c>
      <c r="I25" s="30">
        <f t="shared" si="6"/>
        <v>-24939.2</v>
      </c>
      <c r="J25" s="30">
        <f t="shared" si="6"/>
        <v>-2503.6</v>
      </c>
      <c r="K25" s="30">
        <f aca="true" t="shared" si="7" ref="K25:K33">SUM(B25:J25)</f>
        <v>-162870.40000000002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-26175.6</v>
      </c>
      <c r="C26" s="30">
        <f t="shared" si="8"/>
        <v>-19883.6</v>
      </c>
      <c r="D26" s="30">
        <f t="shared" si="8"/>
        <v>-29528.4</v>
      </c>
      <c r="E26" s="30">
        <f t="shared" si="8"/>
        <v>-15030.4</v>
      </c>
      <c r="F26" s="30">
        <f t="shared" si="8"/>
        <v>-18774.8</v>
      </c>
      <c r="G26" s="30">
        <f t="shared" si="8"/>
        <v>-13679.6</v>
      </c>
      <c r="H26" s="30">
        <f t="shared" si="8"/>
        <v>-12355.2</v>
      </c>
      <c r="I26" s="30">
        <f t="shared" si="8"/>
        <v>-24939.2</v>
      </c>
      <c r="J26" s="30">
        <f t="shared" si="8"/>
        <v>-2503.6</v>
      </c>
      <c r="K26" s="30">
        <f t="shared" si="7"/>
        <v>-162870.40000000002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-26175.6</v>
      </c>
      <c r="C27" s="30">
        <f aca="true" t="shared" si="9" ref="C27:J27">-ROUND((C9)*$E$3,2)</f>
        <v>-19883.6</v>
      </c>
      <c r="D27" s="30">
        <f t="shared" si="9"/>
        <v>-29528.4</v>
      </c>
      <c r="E27" s="30">
        <f t="shared" si="9"/>
        <v>-15030.4</v>
      </c>
      <c r="F27" s="30">
        <f t="shared" si="9"/>
        <v>-18774.8</v>
      </c>
      <c r="G27" s="30">
        <f t="shared" si="9"/>
        <v>-13679.6</v>
      </c>
      <c r="H27" s="30">
        <f t="shared" si="9"/>
        <v>-12355.2</v>
      </c>
      <c r="I27" s="30">
        <f t="shared" si="9"/>
        <v>-24939.2</v>
      </c>
      <c r="J27" s="30">
        <f t="shared" si="9"/>
        <v>-2503.6</v>
      </c>
      <c r="K27" s="30">
        <f t="shared" si="7"/>
        <v>-162870.40000000002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516441.57999999996</v>
      </c>
      <c r="C45" s="27">
        <f aca="true" t="shared" si="11" ref="C45:J45">IF(C17+C25+C46&lt;0,0,C17+C25+C46)</f>
        <v>545052.5</v>
      </c>
      <c r="D45" s="27">
        <f t="shared" si="11"/>
        <v>680342.6199999999</v>
      </c>
      <c r="E45" s="27">
        <f t="shared" si="11"/>
        <v>394989.76</v>
      </c>
      <c r="F45" s="27">
        <f t="shared" si="11"/>
        <v>430126.93</v>
      </c>
      <c r="G45" s="27">
        <f t="shared" si="11"/>
        <v>505887.23000000004</v>
      </c>
      <c r="H45" s="27">
        <f t="shared" si="11"/>
        <v>447955.26</v>
      </c>
      <c r="I45" s="27">
        <f t="shared" si="11"/>
        <v>628422.47</v>
      </c>
      <c r="J45" s="27">
        <f t="shared" si="11"/>
        <v>145000.27</v>
      </c>
      <c r="K45" s="20">
        <f>SUM(B45:J45)</f>
        <v>4294218.619999999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516441.58</v>
      </c>
      <c r="C51" s="10">
        <f t="shared" si="13"/>
        <v>545052.49</v>
      </c>
      <c r="D51" s="10">
        <f t="shared" si="13"/>
        <v>680342.63</v>
      </c>
      <c r="E51" s="10">
        <f t="shared" si="13"/>
        <v>394989.75</v>
      </c>
      <c r="F51" s="10">
        <f t="shared" si="13"/>
        <v>430126.94</v>
      </c>
      <c r="G51" s="10">
        <f t="shared" si="13"/>
        <v>505887.22</v>
      </c>
      <c r="H51" s="10">
        <f t="shared" si="13"/>
        <v>447955.26</v>
      </c>
      <c r="I51" s="10">
        <f>SUM(I52:I64)</f>
        <v>628422.47</v>
      </c>
      <c r="J51" s="10">
        <f t="shared" si="13"/>
        <v>145000.27</v>
      </c>
      <c r="K51" s="5">
        <f>SUM(K52:K64)</f>
        <v>4294218.609999999</v>
      </c>
      <c r="L51" s="9"/>
    </row>
    <row r="52" spans="1:11" ht="16.5" customHeight="1">
      <c r="A52" s="7" t="s">
        <v>61</v>
      </c>
      <c r="B52" s="8">
        <v>450853.5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450853.5</v>
      </c>
    </row>
    <row r="53" spans="1:11" ht="16.5" customHeight="1">
      <c r="A53" s="7" t="s">
        <v>62</v>
      </c>
      <c r="B53" s="8">
        <v>65588.08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65588.08</v>
      </c>
    </row>
    <row r="54" spans="1:11" ht="16.5" customHeight="1">
      <c r="A54" s="7" t="s">
        <v>4</v>
      </c>
      <c r="B54" s="6">
        <v>0</v>
      </c>
      <c r="C54" s="8">
        <v>545052.49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545052.49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680342.63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680342.63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394989.75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394989.75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430126.94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430126.94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505887.22</v>
      </c>
      <c r="H58" s="6">
        <v>0</v>
      </c>
      <c r="I58" s="6">
        <v>0</v>
      </c>
      <c r="J58" s="6">
        <v>0</v>
      </c>
      <c r="K58" s="5">
        <f t="shared" si="14"/>
        <v>505887.22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447955.26</v>
      </c>
      <c r="I59" s="6">
        <v>0</v>
      </c>
      <c r="J59" s="6">
        <v>0</v>
      </c>
      <c r="K59" s="5">
        <f t="shared" si="14"/>
        <v>447955.26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214417.75</v>
      </c>
      <c r="J61" s="6">
        <v>0</v>
      </c>
      <c r="K61" s="5">
        <f t="shared" si="14"/>
        <v>214417.75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414004.72</v>
      </c>
      <c r="J62" s="6">
        <v>0</v>
      </c>
      <c r="K62" s="5">
        <f t="shared" si="14"/>
        <v>414004.72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145000.27</v>
      </c>
      <c r="K63" s="5">
        <f t="shared" si="14"/>
        <v>145000.27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2020-05-27T19:42:15Z</dcterms:modified>
  <cp:category/>
  <cp:version/>
  <cp:contentType/>
  <cp:contentStatus/>
</cp:coreProperties>
</file>