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<sst xmlns="http://schemas.openxmlformats.org/spreadsheetml/2006/main" count="72" uniqueCount="71">
  <si>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</si>
  <si>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</si>
  <si>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</si>
  <si>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</si>
  <si>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</si>
  <si>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</si>
  <si>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</si>
  <si>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</si>
  <si>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</si>
  <si>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</si>
  <si>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</si>
  <si>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</si>
  <si>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</si>
  <si>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</si>
  <si>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</si>
  <si>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</si>
  <si>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</si>
  <si>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</si>
  <si>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</si>
  <si>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</si>
  <si>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</si>
  <si>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</si>
  <si>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</si>
  <si>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</si>
  <si>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</si>
  <si>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</si>
  <si>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</si>
  <si>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</si>
  <si>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</si>
  <si>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</si>
  <si>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</si>
  <si>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</si>
  <si>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</si>
  <si>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</si>
  <si>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</si>
  <si>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</si>
  <si>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</si>
  <si>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</si>
  <si>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</si>
  <si>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</si>
  <si>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</si>
  <si>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</si>
  <si>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</si>
  <si>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</si>
  <si>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</si>
  <si>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</si>
  <si>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</si>
  <si>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</si>
  <si>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</si>
  <si>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</si>
  <si>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</si>
  <si>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</si>
  <si>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</si>
  <si>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</si>
  <si>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</si>
  <si>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</si>
  <si>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</si>
  <si>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</si>
  <si>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</si>
  <si>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</si>
  <si>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</si>
  <si>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</si>
  <si>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</si>
  <si>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</si>
  <si>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</si>
  <si>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</si>
  <si>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</si>
  <si>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</si>
  <si>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</si>
  <si>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</si>
  <si>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19/05/20 - VENCIMENTO 28/05/20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</si>
</sst>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131329</v>
      </c>
      <c r="C7" s="47">
        <f t="shared" si="0"/>
        <v>107835</v>
      </c>
      <c r="D7" s="47">
        <f t="shared" si="0"/>
        <v>161622</v>
      </c>
      <c r="E7" s="47">
        <f t="shared" si="0"/>
        <v>84110</v>
      </c>
      <c r="F7" s="47">
        <f t="shared" si="0"/>
        <v>94661</v>
      </c>
      <c r="G7" s="47">
        <f t="shared" si="0"/>
        <v>109222</v>
      </c>
      <c r="H7" s="47">
        <f t="shared" si="0"/>
        <v>116534</v>
      </c>
      <c r="I7" s="47">
        <f t="shared" si="0"/>
        <v>152627</v>
      </c>
      <c r="J7" s="47">
        <f t="shared" si="0"/>
        <v>34168</v>
      </c>
      <c r="K7" s="47">
        <f t="shared" si="0"/>
        <v>992108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7826</v>
      </c>
      <c r="C8" s="45">
        <f t="shared" si="1"/>
        <v>6607</v>
      </c>
      <c r="D8" s="45">
        <f t="shared" si="1"/>
        <v>8440</v>
      </c>
      <c r="E8" s="45">
        <f t="shared" si="1"/>
        <v>4938</v>
      </c>
      <c r="F8" s="45">
        <f t="shared" si="1"/>
        <v>5941</v>
      </c>
      <c r="G8" s="45">
        <f t="shared" si="1"/>
        <v>3715</v>
      </c>
      <c r="H8" s="45">
        <f t="shared" si="1"/>
        <v>3472</v>
      </c>
      <c r="I8" s="45">
        <f t="shared" si="1"/>
        <v>7424</v>
      </c>
      <c r="J8" s="45">
        <f t="shared" si="1"/>
        <v>773</v>
      </c>
      <c r="K8" s="38">
        <f>SUM(B8:J8)</f>
        <v>49136</v>
      </c>
      <c r="L8"/>
      <c r="M8"/>
      <c r="N8"/>
    </row>
    <row r="9" spans="1:14" ht="16.5" customHeight="1">
      <c r="A9" s="22" t="s">
        <v>36</v>
      </c>
      <c r="B9" s="45">
        <v>7823</v>
      </c>
      <c r="C9" s="45">
        <v>6606</v>
      </c>
      <c r="D9" s="45">
        <v>8440</v>
      </c>
      <c r="E9" s="45">
        <v>4933</v>
      </c>
      <c r="F9" s="45">
        <v>5941</v>
      </c>
      <c r="G9" s="45">
        <v>3714</v>
      </c>
      <c r="H9" s="45">
        <v>3472</v>
      </c>
      <c r="I9" s="45">
        <v>7420</v>
      </c>
      <c r="J9" s="45">
        <v>773</v>
      </c>
      <c r="K9" s="38">
        <f>SUM(B9:J9)</f>
        <v>49122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1</v>
      </c>
      <c r="D10" s="45">
        <v>0</v>
      </c>
      <c r="E10" s="45">
        <v>5</v>
      </c>
      <c r="F10" s="45">
        <v>0</v>
      </c>
      <c r="G10" s="45">
        <v>1</v>
      </c>
      <c r="H10" s="45">
        <v>0</v>
      </c>
      <c r="I10" s="45">
        <v>4</v>
      </c>
      <c r="J10" s="45">
        <v>0</v>
      </c>
      <c r="K10" s="38">
        <f>SUM(B10:J10)</f>
        <v>14</v>
      </c>
      <c r="L10"/>
      <c r="M10"/>
      <c r="N10"/>
    </row>
    <row r="11" spans="1:14" ht="16.5" customHeight="1">
      <c r="A11" s="44" t="s">
        <v>34</v>
      </c>
      <c r="B11" s="43">
        <v>123503</v>
      </c>
      <c r="C11" s="43">
        <v>101228</v>
      </c>
      <c r="D11" s="43">
        <v>153182</v>
      </c>
      <c r="E11" s="43">
        <v>79172</v>
      </c>
      <c r="F11" s="43">
        <v>88720</v>
      </c>
      <c r="G11" s="43">
        <v>105507</v>
      </c>
      <c r="H11" s="43">
        <v>113062</v>
      </c>
      <c r="I11" s="43">
        <v>145203</v>
      </c>
      <c r="J11" s="43">
        <v>33395</v>
      </c>
      <c r="K11" s="38">
        <f>SUM(B11:J11)</f>
        <v>942972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1.63075844857665</v>
      </c>
      <c r="C15" s="39">
        <v>2.106444657337681</v>
      </c>
      <c r="D15" s="39">
        <v>1.475594533833001</v>
      </c>
      <c r="E15" s="39">
        <v>1.971272366867235</v>
      </c>
      <c r="F15" s="39">
        <v>1.789618233320408</v>
      </c>
      <c r="G15" s="39">
        <v>1.695866427976427</v>
      </c>
      <c r="H15" s="39">
        <v>1.752313622328167</v>
      </c>
      <c r="I15" s="39">
        <v>1.782730506996892</v>
      </c>
      <c r="J15" s="39">
        <v>1.680617602040816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766210.56</v>
      </c>
      <c r="C17" s="36">
        <f t="shared" si="2"/>
        <v>875554.92</v>
      </c>
      <c r="D17" s="36">
        <f t="shared" si="2"/>
        <v>1010450.7299999999</v>
      </c>
      <c r="E17" s="36">
        <f t="shared" si="2"/>
        <v>623525.53</v>
      </c>
      <c r="F17" s="36">
        <f t="shared" si="2"/>
        <v>668647.6</v>
      </c>
      <c r="G17" s="36">
        <f t="shared" si="2"/>
        <v>728809.8999999999</v>
      </c>
      <c r="H17" s="36">
        <f t="shared" si="2"/>
        <v>647924.59</v>
      </c>
      <c r="I17" s="36">
        <f t="shared" si="2"/>
        <v>899148.6499999999</v>
      </c>
      <c r="J17" s="36">
        <f t="shared" si="2"/>
        <v>212925.91</v>
      </c>
      <c r="K17" s="36">
        <f aca="true" t="shared" si="3" ref="K17:K22">SUM(B17:J17)</f>
        <v>6433198.390000001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446623.66</v>
      </c>
      <c r="C18" s="30">
        <f t="shared" si="4"/>
        <v>402558.84</v>
      </c>
      <c r="D18" s="30">
        <f t="shared" si="4"/>
        <v>668355.46</v>
      </c>
      <c r="E18" s="30">
        <f t="shared" si="4"/>
        <v>302812.82</v>
      </c>
      <c r="F18" s="30">
        <f t="shared" si="4"/>
        <v>360402.83</v>
      </c>
      <c r="G18" s="30">
        <f t="shared" si="4"/>
        <v>420450.09</v>
      </c>
      <c r="H18" s="30">
        <f t="shared" si="4"/>
        <v>357596.23</v>
      </c>
      <c r="I18" s="30">
        <f t="shared" si="4"/>
        <v>472777.4</v>
      </c>
      <c r="J18" s="30">
        <f t="shared" si="4"/>
        <v>119912.6</v>
      </c>
      <c r="K18" s="30">
        <f t="shared" si="3"/>
        <v>3551489.9299999997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281711.65</v>
      </c>
      <c r="C19" s="30">
        <f t="shared" si="5"/>
        <v>445409.08</v>
      </c>
      <c r="D19" s="30">
        <f t="shared" si="5"/>
        <v>317866.2</v>
      </c>
      <c r="E19" s="30">
        <f t="shared" si="5"/>
        <v>294113.72</v>
      </c>
      <c r="F19" s="30">
        <f t="shared" si="5"/>
        <v>284580.65</v>
      </c>
      <c r="G19" s="30">
        <f t="shared" si="5"/>
        <v>292577.1</v>
      </c>
      <c r="H19" s="30">
        <f t="shared" si="5"/>
        <v>269024.52</v>
      </c>
      <c r="I19" s="30">
        <f t="shared" si="5"/>
        <v>370057.29</v>
      </c>
      <c r="J19" s="30">
        <f t="shared" si="5"/>
        <v>81614.63</v>
      </c>
      <c r="K19" s="30">
        <f t="shared" si="3"/>
        <v>2636954.84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-75578.86</v>
      </c>
      <c r="C25" s="30">
        <f t="shared" si="6"/>
        <v>-30904.75</v>
      </c>
      <c r="D25" s="30">
        <f t="shared" si="6"/>
        <v>-47485.16</v>
      </c>
      <c r="E25" s="30">
        <f t="shared" si="6"/>
        <v>-64735.84</v>
      </c>
      <c r="F25" s="30">
        <f t="shared" si="6"/>
        <v>-26140.4</v>
      </c>
      <c r="G25" s="30">
        <f t="shared" si="6"/>
        <v>-74028.56</v>
      </c>
      <c r="H25" s="30">
        <f t="shared" si="6"/>
        <v>-25181.39</v>
      </c>
      <c r="I25" s="30">
        <f t="shared" si="6"/>
        <v>-48104.72</v>
      </c>
      <c r="J25" s="30">
        <f t="shared" si="6"/>
        <v>-8169.65</v>
      </c>
      <c r="K25" s="30">
        <f aca="true" t="shared" si="7" ref="K25:K33">SUM(B25:J25)</f>
        <v>-400329.3300000001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-75578.86</v>
      </c>
      <c r="C26" s="30">
        <f t="shared" si="8"/>
        <v>-30904.75</v>
      </c>
      <c r="D26" s="30">
        <f t="shared" si="8"/>
        <v>-47485.16</v>
      </c>
      <c r="E26" s="30">
        <f t="shared" si="8"/>
        <v>-64735.84</v>
      </c>
      <c r="F26" s="30">
        <f t="shared" si="8"/>
        <v>-26140.4</v>
      </c>
      <c r="G26" s="30">
        <f t="shared" si="8"/>
        <v>-74028.56</v>
      </c>
      <c r="H26" s="30">
        <f t="shared" si="8"/>
        <v>-25181.39</v>
      </c>
      <c r="I26" s="30">
        <f t="shared" si="8"/>
        <v>-48104.72</v>
      </c>
      <c r="J26" s="30">
        <f t="shared" si="8"/>
        <v>-8169.65</v>
      </c>
      <c r="K26" s="30">
        <f t="shared" si="7"/>
        <v>-400329.3300000001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-34421.2</v>
      </c>
      <c r="C27" s="30">
        <f aca="true" t="shared" si="9" ref="C27:J27">-ROUND((C9)*$E$3,2)</f>
        <v>-29066.4</v>
      </c>
      <c r="D27" s="30">
        <f t="shared" si="9"/>
        <v>-37136</v>
      </c>
      <c r="E27" s="30">
        <f t="shared" si="9"/>
        <v>-21705.2</v>
      </c>
      <c r="F27" s="30">
        <f t="shared" si="9"/>
        <v>-26140.4</v>
      </c>
      <c r="G27" s="30">
        <f t="shared" si="9"/>
        <v>-16341.6</v>
      </c>
      <c r="H27" s="30">
        <f t="shared" si="9"/>
        <v>-15276.8</v>
      </c>
      <c r="I27" s="30">
        <f t="shared" si="9"/>
        <v>-32648</v>
      </c>
      <c r="J27" s="30">
        <f t="shared" si="9"/>
        <v>-3401.2</v>
      </c>
      <c r="K27" s="30">
        <f t="shared" si="7"/>
        <v>-216136.80000000002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-92.4</v>
      </c>
      <c r="C29" s="30">
        <v>0</v>
      </c>
      <c r="D29" s="30">
        <v>-30.8</v>
      </c>
      <c r="E29" s="30">
        <v>0</v>
      </c>
      <c r="F29" s="26">
        <v>0</v>
      </c>
      <c r="G29" s="30">
        <v>-61.6</v>
      </c>
      <c r="H29" s="30">
        <v>0</v>
      </c>
      <c r="I29" s="30">
        <v>0</v>
      </c>
      <c r="J29" s="30">
        <v>0</v>
      </c>
      <c r="K29" s="30">
        <f t="shared" si="7"/>
        <v>-184.8</v>
      </c>
      <c r="L29"/>
      <c r="M29"/>
      <c r="N29"/>
    </row>
    <row r="30" spans="1:14" ht="16.5" customHeight="1">
      <c r="A30" s="25" t="s">
        <v>21</v>
      </c>
      <c r="B30" s="30">
        <v>-41065.26</v>
      </c>
      <c r="C30" s="30">
        <v>-1838.35</v>
      </c>
      <c r="D30" s="30">
        <v>-10318.36</v>
      </c>
      <c r="E30" s="30">
        <v>-43030.64</v>
      </c>
      <c r="F30" s="26">
        <v>0</v>
      </c>
      <c r="G30" s="30">
        <v>-57625.36</v>
      </c>
      <c r="H30" s="30">
        <v>-9904.59</v>
      </c>
      <c r="I30" s="30">
        <v>-15456.72</v>
      </c>
      <c r="J30" s="30">
        <v>-4768.45</v>
      </c>
      <c r="K30" s="30">
        <f t="shared" si="7"/>
        <v>-184007.73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690631.7000000001</v>
      </c>
      <c r="C45" s="27">
        <f aca="true" t="shared" si="11" ref="C45:J45">IF(C17+C25+C46&lt;0,0,C17+C25+C46)</f>
        <v>844650.17</v>
      </c>
      <c r="D45" s="27">
        <f t="shared" si="11"/>
        <v>962965.5699999998</v>
      </c>
      <c r="E45" s="27">
        <f t="shared" si="11"/>
        <v>558789.6900000001</v>
      </c>
      <c r="F45" s="27">
        <f t="shared" si="11"/>
        <v>642507.2</v>
      </c>
      <c r="G45" s="27">
        <f t="shared" si="11"/>
        <v>654781.3399999999</v>
      </c>
      <c r="H45" s="27">
        <f t="shared" si="11"/>
        <v>622743.2</v>
      </c>
      <c r="I45" s="27">
        <f t="shared" si="11"/>
        <v>851043.9299999999</v>
      </c>
      <c r="J45" s="27">
        <f t="shared" si="11"/>
        <v>204756.26</v>
      </c>
      <c r="K45" s="20">
        <f>SUM(B45:J45)</f>
        <v>6032869.06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690631.7000000001</v>
      </c>
      <c r="C51" s="10">
        <f t="shared" si="13"/>
        <v>844650.16</v>
      </c>
      <c r="D51" s="10">
        <f t="shared" si="13"/>
        <v>962965.57</v>
      </c>
      <c r="E51" s="10">
        <f t="shared" si="13"/>
        <v>558789.69</v>
      </c>
      <c r="F51" s="10">
        <f t="shared" si="13"/>
        <v>642507.19</v>
      </c>
      <c r="G51" s="10">
        <f t="shared" si="13"/>
        <v>654781.34</v>
      </c>
      <c r="H51" s="10">
        <f t="shared" si="13"/>
        <v>622743.2</v>
      </c>
      <c r="I51" s="10">
        <f>SUM(I52:I64)</f>
        <v>851043.93</v>
      </c>
      <c r="J51" s="10">
        <f t="shared" si="13"/>
        <v>204756.25</v>
      </c>
      <c r="K51" s="5">
        <f>SUM(K52:K64)</f>
        <v>6032869.03</v>
      </c>
      <c r="L51" s="9"/>
    </row>
    <row r="52" spans="1:11" ht="16.5" customHeight="1">
      <c r="A52" s="7" t="s">
        <v>61</v>
      </c>
      <c r="B52" s="8">
        <v>603128.66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603128.66</v>
      </c>
    </row>
    <row r="53" spans="1:11" ht="16.5" customHeight="1">
      <c r="A53" s="7" t="s">
        <v>62</v>
      </c>
      <c r="B53" s="8">
        <v>87503.04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87503.04</v>
      </c>
    </row>
    <row r="54" spans="1:11" ht="16.5" customHeight="1">
      <c r="A54" s="7" t="s">
        <v>4</v>
      </c>
      <c r="B54" s="6">
        <v>0</v>
      </c>
      <c r="C54" s="8">
        <v>844650.16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844650.16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962965.57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962965.57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558789.69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558789.69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642507.19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642507.19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654781.34</v>
      </c>
      <c r="H58" s="6">
        <v>0</v>
      </c>
      <c r="I58" s="6">
        <v>0</v>
      </c>
      <c r="J58" s="6">
        <v>0</v>
      </c>
      <c r="K58" s="5">
        <f t="shared" si="14"/>
        <v>654781.34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622743.2</v>
      </c>
      <c r="I59" s="6">
        <v>0</v>
      </c>
      <c r="J59" s="6">
        <v>0</v>
      </c>
      <c r="K59" s="5">
        <f t="shared" si="14"/>
        <v>622743.2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305014.14</v>
      </c>
      <c r="J61" s="6">
        <v>0</v>
      </c>
      <c r="K61" s="5">
        <f t="shared" si="14"/>
        <v>305014.14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546029.79</v>
      </c>
      <c r="J62" s="6">
        <v>0</v>
      </c>
      <c r="K62" s="5">
        <f t="shared" si="14"/>
        <v>546029.79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204756.25</v>
      </c>
      <c r="K63" s="5">
        <f t="shared" si="14"/>
        <v>204756.25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2020-05-27T19:41:31Z</dcterms:modified>
  <cp:category/>
  <cp:version/>
  <cp:contentType/>
  <cp:contentStatus/>
</cp:coreProperties>
</file>