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<sst xmlns="http://schemas.openxmlformats.org/spreadsheetml/2006/main" count="72" uniqueCount="71">
  <si>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</si>
  <si>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</si>
  <si>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</si>
  <si>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</si>
  <si>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</si>
  <si>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</si>
  <si>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</si>
  <si>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</si>
  <si>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</si>
  <si>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</si>
  <si>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</si>
  <si>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</si>
  <si>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</si>
  <si>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</si>
  <si>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</si>
  <si>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</si>
  <si>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</si>
  <si>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</si>
  <si>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</si>
  <si>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</si>
  <si>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</si>
  <si>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</si>
  <si>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</si>
  <si>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</si>
  <si>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</si>
  <si>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</si>
  <si>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</si>
  <si>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</si>
  <si>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</si>
  <si>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</si>
  <si>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</si>
  <si>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</si>
  <si>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</si>
  <si>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</si>
  <si>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</si>
  <si>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</si>
  <si>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</si>
  <si>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</si>
  <si>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</si>
  <si>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</si>
  <si>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</si>
  <si>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</si>
  <si>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</si>
  <si>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</si>
  <si>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</si>
  <si>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</si>
  <si>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</si>
  <si>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</si>
  <si>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</si>
  <si>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</si>
  <si>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</si>
  <si>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</si>
  <si>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</si>
  <si>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</si>
  <si>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</si>
  <si>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</si>
  <si>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</si>
  <si>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</si>
  <si>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</si>
  <si>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</si>
  <si>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</si>
  <si>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</si>
  <si>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</si>
  <si>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</si>
  <si>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</si>
  <si>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</si>
  <si>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</si>
  <si>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</si>
  <si>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</si>
  <si>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</si>
  <si>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17/05/20 - VENCIMENTO 26/05/20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</si>
</sst>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43209</v>
      </c>
      <c r="C7" s="47">
        <f t="shared" si="0"/>
        <v>32482</v>
      </c>
      <c r="D7" s="47">
        <f t="shared" si="0"/>
        <v>53862</v>
      </c>
      <c r="E7" s="47">
        <f t="shared" si="0"/>
        <v>24127</v>
      </c>
      <c r="F7" s="47">
        <f t="shared" si="0"/>
        <v>33032</v>
      </c>
      <c r="G7" s="47">
        <f t="shared" si="0"/>
        <v>43138</v>
      </c>
      <c r="H7" s="47">
        <f t="shared" si="0"/>
        <v>45961</v>
      </c>
      <c r="I7" s="47">
        <f t="shared" si="0"/>
        <v>55830</v>
      </c>
      <c r="J7" s="47">
        <f t="shared" si="0"/>
        <v>12455</v>
      </c>
      <c r="K7" s="47">
        <f t="shared" si="0"/>
        <v>344096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3220</v>
      </c>
      <c r="C8" s="45">
        <f t="shared" si="1"/>
        <v>2748</v>
      </c>
      <c r="D8" s="45">
        <f t="shared" si="1"/>
        <v>4129</v>
      </c>
      <c r="E8" s="45">
        <f t="shared" si="1"/>
        <v>1877</v>
      </c>
      <c r="F8" s="45">
        <f t="shared" si="1"/>
        <v>2471</v>
      </c>
      <c r="G8" s="45">
        <f t="shared" si="1"/>
        <v>2074</v>
      </c>
      <c r="H8" s="45">
        <f t="shared" si="1"/>
        <v>1971</v>
      </c>
      <c r="I8" s="45">
        <f t="shared" si="1"/>
        <v>3254</v>
      </c>
      <c r="J8" s="45">
        <f t="shared" si="1"/>
        <v>298</v>
      </c>
      <c r="K8" s="38">
        <f>SUM(B8:J8)</f>
        <v>22042</v>
      </c>
      <c r="L8"/>
      <c r="M8"/>
      <c r="N8"/>
    </row>
    <row r="9" spans="1:14" ht="16.5" customHeight="1">
      <c r="A9" s="22" t="s">
        <v>36</v>
      </c>
      <c r="B9" s="45">
        <v>3220</v>
      </c>
      <c r="C9" s="45">
        <v>2748</v>
      </c>
      <c r="D9" s="45">
        <v>4128</v>
      </c>
      <c r="E9" s="45">
        <v>1876</v>
      </c>
      <c r="F9" s="45">
        <v>2466</v>
      </c>
      <c r="G9" s="45">
        <v>2074</v>
      </c>
      <c r="H9" s="45">
        <v>1971</v>
      </c>
      <c r="I9" s="45">
        <v>3253</v>
      </c>
      <c r="J9" s="45">
        <v>298</v>
      </c>
      <c r="K9" s="38">
        <f>SUM(B9:J9)</f>
        <v>22034</v>
      </c>
      <c r="L9"/>
      <c r="M9"/>
      <c r="N9"/>
    </row>
    <row r="10" spans="1:14" ht="16.5" customHeight="1">
      <c r="A10" s="22" t="s">
        <v>35</v>
      </c>
      <c r="B10" s="45">
        <v>0</v>
      </c>
      <c r="C10" s="45">
        <v>0</v>
      </c>
      <c r="D10" s="45">
        <v>1</v>
      </c>
      <c r="E10" s="45">
        <v>1</v>
      </c>
      <c r="F10" s="45">
        <v>5</v>
      </c>
      <c r="G10" s="45">
        <v>0</v>
      </c>
      <c r="H10" s="45">
        <v>0</v>
      </c>
      <c r="I10" s="45">
        <v>1</v>
      </c>
      <c r="J10" s="45">
        <v>0</v>
      </c>
      <c r="K10" s="38">
        <f>SUM(B10:J10)</f>
        <v>8</v>
      </c>
      <c r="L10"/>
      <c r="M10"/>
      <c r="N10"/>
    </row>
    <row r="11" spans="1:14" ht="16.5" customHeight="1">
      <c r="A11" s="44" t="s">
        <v>34</v>
      </c>
      <c r="B11" s="43">
        <v>39989</v>
      </c>
      <c r="C11" s="43">
        <v>29734</v>
      </c>
      <c r="D11" s="43">
        <v>49733</v>
      </c>
      <c r="E11" s="43">
        <v>22250</v>
      </c>
      <c r="F11" s="43">
        <v>30561</v>
      </c>
      <c r="G11" s="43">
        <v>41064</v>
      </c>
      <c r="H11" s="43">
        <v>43990</v>
      </c>
      <c r="I11" s="43">
        <v>52576</v>
      </c>
      <c r="J11" s="43">
        <v>12157</v>
      </c>
      <c r="K11" s="38">
        <f>SUM(B11:J11)</f>
        <v>322054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1.538285891973931</v>
      </c>
      <c r="C15" s="39">
        <v>2.061628038855794</v>
      </c>
      <c r="D15" s="39">
        <v>1.423862793763873</v>
      </c>
      <c r="E15" s="39">
        <v>1.926918174831866</v>
      </c>
      <c r="F15" s="39">
        <v>1.724772297454838</v>
      </c>
      <c r="G15" s="39">
        <v>1.63001024993731</v>
      </c>
      <c r="H15" s="39">
        <v>1.673209559667943</v>
      </c>
      <c r="I15" s="39">
        <v>1.703153773563565</v>
      </c>
      <c r="J15" s="39">
        <v>1.615253960608229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263918.93</v>
      </c>
      <c r="C17" s="36">
        <f t="shared" si="2"/>
        <v>277577.03</v>
      </c>
      <c r="D17" s="36">
        <f t="shared" si="2"/>
        <v>341373.9</v>
      </c>
      <c r="E17" s="36">
        <f t="shared" si="2"/>
        <v>193975.01</v>
      </c>
      <c r="F17" s="36">
        <f t="shared" si="2"/>
        <v>240576.19</v>
      </c>
      <c r="G17" s="36">
        <f t="shared" si="2"/>
        <v>286461.77</v>
      </c>
      <c r="H17" s="36">
        <f t="shared" si="2"/>
        <v>257286.49000000002</v>
      </c>
      <c r="I17" s="36">
        <f t="shared" si="2"/>
        <v>350855.69</v>
      </c>
      <c r="J17" s="36">
        <f t="shared" si="2"/>
        <v>82002.76000000001</v>
      </c>
      <c r="K17" s="36">
        <f aca="true" t="shared" si="3" ref="K17:K22">SUM(B17:J17)</f>
        <v>2294027.7700000005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146945.17</v>
      </c>
      <c r="C18" s="30">
        <f t="shared" si="4"/>
        <v>121258.55</v>
      </c>
      <c r="D18" s="30">
        <f t="shared" si="4"/>
        <v>222735.53</v>
      </c>
      <c r="E18" s="30">
        <f t="shared" si="4"/>
        <v>86862.03</v>
      </c>
      <c r="F18" s="30">
        <f t="shared" si="4"/>
        <v>125762.73</v>
      </c>
      <c r="G18" s="30">
        <f t="shared" si="4"/>
        <v>166059.73</v>
      </c>
      <c r="H18" s="30">
        <f t="shared" si="4"/>
        <v>141035.92</v>
      </c>
      <c r="I18" s="30">
        <f t="shared" si="4"/>
        <v>172939.01</v>
      </c>
      <c r="J18" s="30">
        <f t="shared" si="4"/>
        <v>43710.82</v>
      </c>
      <c r="K18" s="30">
        <f t="shared" si="3"/>
        <v>1227309.49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79098.51</v>
      </c>
      <c r="C19" s="30">
        <f t="shared" si="5"/>
        <v>128731.48</v>
      </c>
      <c r="D19" s="30">
        <f t="shared" si="5"/>
        <v>94409.3</v>
      </c>
      <c r="E19" s="30">
        <f t="shared" si="5"/>
        <v>80513.99</v>
      </c>
      <c r="F19" s="30">
        <f t="shared" si="5"/>
        <v>91149.34</v>
      </c>
      <c r="G19" s="30">
        <f t="shared" si="5"/>
        <v>104619.33</v>
      </c>
      <c r="H19" s="30">
        <f t="shared" si="5"/>
        <v>94946.73</v>
      </c>
      <c r="I19" s="30">
        <f t="shared" si="5"/>
        <v>121602.72</v>
      </c>
      <c r="J19" s="30">
        <f t="shared" si="5"/>
        <v>26893.26</v>
      </c>
      <c r="K19" s="30">
        <f t="shared" si="3"/>
        <v>821964.6599999999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-14168</v>
      </c>
      <c r="C25" s="30">
        <f t="shared" si="6"/>
        <v>-12091.2</v>
      </c>
      <c r="D25" s="30">
        <f t="shared" si="6"/>
        <v>-18163.2</v>
      </c>
      <c r="E25" s="30">
        <f t="shared" si="6"/>
        <v>-8254.4</v>
      </c>
      <c r="F25" s="30">
        <f t="shared" si="6"/>
        <v>-10850.4</v>
      </c>
      <c r="G25" s="30">
        <f t="shared" si="6"/>
        <v>-9125.6</v>
      </c>
      <c r="H25" s="30">
        <f t="shared" si="6"/>
        <v>-8672.4</v>
      </c>
      <c r="I25" s="30">
        <f t="shared" si="6"/>
        <v>-14313.2</v>
      </c>
      <c r="J25" s="30">
        <f t="shared" si="6"/>
        <v>-1311.2</v>
      </c>
      <c r="K25" s="30">
        <f aca="true" t="shared" si="7" ref="K25:K33">SUM(B25:J25)</f>
        <v>-96949.59999999999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-14168</v>
      </c>
      <c r="C26" s="30">
        <f t="shared" si="8"/>
        <v>-12091.2</v>
      </c>
      <c r="D26" s="30">
        <f t="shared" si="8"/>
        <v>-18163.2</v>
      </c>
      <c r="E26" s="30">
        <f t="shared" si="8"/>
        <v>-8254.4</v>
      </c>
      <c r="F26" s="30">
        <f t="shared" si="8"/>
        <v>-10850.4</v>
      </c>
      <c r="G26" s="30">
        <f t="shared" si="8"/>
        <v>-9125.6</v>
      </c>
      <c r="H26" s="30">
        <f t="shared" si="8"/>
        <v>-8672.4</v>
      </c>
      <c r="I26" s="30">
        <f t="shared" si="8"/>
        <v>-14313.2</v>
      </c>
      <c r="J26" s="30">
        <f t="shared" si="8"/>
        <v>-1311.2</v>
      </c>
      <c r="K26" s="30">
        <f t="shared" si="7"/>
        <v>-96949.59999999999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-14168</v>
      </c>
      <c r="C27" s="30">
        <f aca="true" t="shared" si="9" ref="C27:J27">-ROUND((C9)*$E$3,2)</f>
        <v>-12091.2</v>
      </c>
      <c r="D27" s="30">
        <f t="shared" si="9"/>
        <v>-18163.2</v>
      </c>
      <c r="E27" s="30">
        <f t="shared" si="9"/>
        <v>-8254.4</v>
      </c>
      <c r="F27" s="30">
        <f t="shared" si="9"/>
        <v>-10850.4</v>
      </c>
      <c r="G27" s="30">
        <f t="shared" si="9"/>
        <v>-9125.6</v>
      </c>
      <c r="H27" s="30">
        <f t="shared" si="9"/>
        <v>-8672.4</v>
      </c>
      <c r="I27" s="30">
        <f t="shared" si="9"/>
        <v>-14313.2</v>
      </c>
      <c r="J27" s="30">
        <f t="shared" si="9"/>
        <v>-1311.2</v>
      </c>
      <c r="K27" s="30">
        <f t="shared" si="7"/>
        <v>-96949.59999999999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249750.93</v>
      </c>
      <c r="C45" s="27">
        <f aca="true" t="shared" si="11" ref="C45:J45">IF(C17+C25+C46&lt;0,0,C17+C25+C46)</f>
        <v>265485.83</v>
      </c>
      <c r="D45" s="27">
        <f t="shared" si="11"/>
        <v>323210.7</v>
      </c>
      <c r="E45" s="27">
        <f t="shared" si="11"/>
        <v>185720.61000000002</v>
      </c>
      <c r="F45" s="27">
        <f t="shared" si="11"/>
        <v>229725.79</v>
      </c>
      <c r="G45" s="27">
        <f t="shared" si="11"/>
        <v>277336.17000000004</v>
      </c>
      <c r="H45" s="27">
        <f t="shared" si="11"/>
        <v>248614.09000000003</v>
      </c>
      <c r="I45" s="27">
        <f t="shared" si="11"/>
        <v>336542.49</v>
      </c>
      <c r="J45" s="27">
        <f t="shared" si="11"/>
        <v>80691.56000000001</v>
      </c>
      <c r="K45" s="20">
        <f>SUM(B45:J45)</f>
        <v>2197078.17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249750.92</v>
      </c>
      <c r="C51" s="10">
        <f t="shared" si="13"/>
        <v>265485.84</v>
      </c>
      <c r="D51" s="10">
        <f t="shared" si="13"/>
        <v>323210.7</v>
      </c>
      <c r="E51" s="10">
        <f t="shared" si="13"/>
        <v>185720.6</v>
      </c>
      <c r="F51" s="10">
        <f t="shared" si="13"/>
        <v>229725.8</v>
      </c>
      <c r="G51" s="10">
        <f t="shared" si="13"/>
        <v>277336.17</v>
      </c>
      <c r="H51" s="10">
        <f t="shared" si="13"/>
        <v>248614.1</v>
      </c>
      <c r="I51" s="10">
        <f>SUM(I52:I64)</f>
        <v>336542.48</v>
      </c>
      <c r="J51" s="10">
        <f t="shared" si="13"/>
        <v>80691.56</v>
      </c>
      <c r="K51" s="5">
        <f>SUM(K52:K64)</f>
        <v>2197078.17</v>
      </c>
      <c r="L51" s="9"/>
    </row>
    <row r="52" spans="1:11" ht="16.5" customHeight="1">
      <c r="A52" s="7" t="s">
        <v>61</v>
      </c>
      <c r="B52" s="8">
        <v>217358.23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217358.23</v>
      </c>
    </row>
    <row r="53" spans="1:11" ht="16.5" customHeight="1">
      <c r="A53" s="7" t="s">
        <v>62</v>
      </c>
      <c r="B53" s="8">
        <v>32392.69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32392.69</v>
      </c>
    </row>
    <row r="54" spans="1:11" ht="16.5" customHeight="1">
      <c r="A54" s="7" t="s">
        <v>4</v>
      </c>
      <c r="B54" s="6">
        <v>0</v>
      </c>
      <c r="C54" s="8">
        <v>265485.84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265485.84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323210.7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323210.7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185720.6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185720.6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229725.8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229725.8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277336.17</v>
      </c>
      <c r="H58" s="6">
        <v>0</v>
      </c>
      <c r="I58" s="6">
        <v>0</v>
      </c>
      <c r="J58" s="6">
        <v>0</v>
      </c>
      <c r="K58" s="5">
        <f t="shared" si="14"/>
        <v>277336.17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248614.1</v>
      </c>
      <c r="I59" s="6">
        <v>0</v>
      </c>
      <c r="J59" s="6">
        <v>0</v>
      </c>
      <c r="K59" s="5">
        <f t="shared" si="14"/>
        <v>248614.1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106683.97</v>
      </c>
      <c r="J61" s="6">
        <v>0</v>
      </c>
      <c r="K61" s="5">
        <f t="shared" si="14"/>
        <v>106683.97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229858.51</v>
      </c>
      <c r="J62" s="6">
        <v>0</v>
      </c>
      <c r="K62" s="5">
        <f t="shared" si="14"/>
        <v>229858.51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80691.56</v>
      </c>
      <c r="K63" s="5">
        <f t="shared" si="14"/>
        <v>80691.56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2020-05-22T17:17:57Z</dcterms:modified>
  <cp:category/>
  <cp:version/>
  <cp:contentType/>
  <cp:contentStatus/>
</cp:coreProperties>
</file>