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<sst xmlns="http://schemas.openxmlformats.org/spreadsheetml/2006/main" count="72" uniqueCount="71">
  <si>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</si>
  <si>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</si>
  <si>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</si>
  <si>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</si>
  <si>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</si>
  <si>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</si>
  <si>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</si>
  <si>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</si>
  <si>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</si>
  <si>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</si>
  <si>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</si>
  <si>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</si>
  <si>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</si>
  <si>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</si>
  <si>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</si>
  <si>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</si>
  <si>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</si>
  <si>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</si>
  <si>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</si>
  <si>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</si>
  <si>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</si>
  <si>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</si>
  <si>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</si>
  <si>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</si>
  <si>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</si>
  <si>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</si>
  <si>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</si>
  <si>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</si>
  <si>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</si>
  <si>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</si>
  <si>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</si>
  <si>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</si>
  <si>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</si>
  <si>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</si>
  <si>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</si>
  <si>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</si>
  <si>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</si>
  <si>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</si>
  <si>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</si>
  <si>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</si>
  <si>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</si>
  <si>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</si>
  <si>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</si>
  <si>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</si>
  <si>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</si>
  <si>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</si>
  <si>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</si>
  <si>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</si>
  <si>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</si>
  <si>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</si>
  <si>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</si>
  <si>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</si>
  <si>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</si>
  <si>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</si>
  <si>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</si>
  <si>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</si>
  <si>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</si>
  <si>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</si>
  <si>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</si>
  <si>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</si>
  <si>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</si>
  <si>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</si>
  <si>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</si>
  <si>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</si>
  <si>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</si>
  <si>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</si>
  <si>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</si>
  <si>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</si>
  <si>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</si>
  <si>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</si>
  <si>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15/05/20 - VENCIMENTO 26/05/20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</si>
</sst>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140803</v>
      </c>
      <c r="C7" s="47">
        <f t="shared" si="0"/>
        <v>110612</v>
      </c>
      <c r="D7" s="47">
        <f t="shared" si="0"/>
        <v>168738</v>
      </c>
      <c r="E7" s="47">
        <f t="shared" si="0"/>
        <v>86463</v>
      </c>
      <c r="F7" s="47">
        <f t="shared" si="0"/>
        <v>98971</v>
      </c>
      <c r="G7" s="47">
        <f t="shared" si="0"/>
        <v>114615</v>
      </c>
      <c r="H7" s="47">
        <f t="shared" si="0"/>
        <v>123343</v>
      </c>
      <c r="I7" s="47">
        <f t="shared" si="0"/>
        <v>161224</v>
      </c>
      <c r="J7" s="47">
        <f t="shared" si="0"/>
        <v>35815</v>
      </c>
      <c r="K7" s="47">
        <f t="shared" si="0"/>
        <v>1040584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9604</v>
      </c>
      <c r="C8" s="45">
        <f t="shared" si="1"/>
        <v>7669</v>
      </c>
      <c r="D8" s="45">
        <f t="shared" si="1"/>
        <v>10424</v>
      </c>
      <c r="E8" s="45">
        <f t="shared" si="1"/>
        <v>5707</v>
      </c>
      <c r="F8" s="45">
        <f t="shared" si="1"/>
        <v>6878</v>
      </c>
      <c r="G8" s="45">
        <f t="shared" si="1"/>
        <v>4395</v>
      </c>
      <c r="H8" s="45">
        <f t="shared" si="1"/>
        <v>4042</v>
      </c>
      <c r="I8" s="45">
        <f t="shared" si="1"/>
        <v>8603</v>
      </c>
      <c r="J8" s="45">
        <f t="shared" si="1"/>
        <v>960</v>
      </c>
      <c r="K8" s="38">
        <f>SUM(B8:J8)</f>
        <v>58282</v>
      </c>
      <c r="L8"/>
      <c r="M8"/>
      <c r="N8"/>
    </row>
    <row r="9" spans="1:14" ht="16.5" customHeight="1">
      <c r="A9" s="22" t="s">
        <v>36</v>
      </c>
      <c r="B9" s="45">
        <v>9600</v>
      </c>
      <c r="C9" s="45">
        <v>7668</v>
      </c>
      <c r="D9" s="45">
        <v>10424</v>
      </c>
      <c r="E9" s="45">
        <v>5699</v>
      </c>
      <c r="F9" s="45">
        <v>6872</v>
      </c>
      <c r="G9" s="45">
        <v>4392</v>
      </c>
      <c r="H9" s="45">
        <v>4042</v>
      </c>
      <c r="I9" s="45">
        <v>8595</v>
      </c>
      <c r="J9" s="45">
        <v>960</v>
      </c>
      <c r="K9" s="38">
        <f>SUM(B9:J9)</f>
        <v>58252</v>
      </c>
      <c r="L9"/>
      <c r="M9"/>
      <c r="N9"/>
    </row>
    <row r="10" spans="1:14" ht="16.5" customHeight="1">
      <c r="A10" s="22" t="s">
        <v>35</v>
      </c>
      <c r="B10" s="45">
        <v>4</v>
      </c>
      <c r="C10" s="45">
        <v>1</v>
      </c>
      <c r="D10" s="45">
        <v>0</v>
      </c>
      <c r="E10" s="45">
        <v>8</v>
      </c>
      <c r="F10" s="45">
        <v>6</v>
      </c>
      <c r="G10" s="45">
        <v>3</v>
      </c>
      <c r="H10" s="45">
        <v>0</v>
      </c>
      <c r="I10" s="45">
        <v>8</v>
      </c>
      <c r="J10" s="45">
        <v>0</v>
      </c>
      <c r="K10" s="38">
        <f>SUM(B10:J10)</f>
        <v>30</v>
      </c>
      <c r="L10"/>
      <c r="M10"/>
      <c r="N10"/>
    </row>
    <row r="11" spans="1:14" ht="16.5" customHeight="1">
      <c r="A11" s="44" t="s">
        <v>34</v>
      </c>
      <c r="B11" s="43">
        <v>131199</v>
      </c>
      <c r="C11" s="43">
        <v>102943</v>
      </c>
      <c r="D11" s="43">
        <v>158314</v>
      </c>
      <c r="E11" s="43">
        <v>80756</v>
      </c>
      <c r="F11" s="43">
        <v>92093</v>
      </c>
      <c r="G11" s="43">
        <v>110220</v>
      </c>
      <c r="H11" s="43">
        <v>119301</v>
      </c>
      <c r="I11" s="43">
        <v>152621</v>
      </c>
      <c r="J11" s="43">
        <v>34855</v>
      </c>
      <c r="K11" s="38">
        <f>SUM(B11:J11)</f>
        <v>982302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1.538285891973931</v>
      </c>
      <c r="C15" s="39">
        <v>2.061628038855794</v>
      </c>
      <c r="D15" s="39">
        <v>1.423862793763873</v>
      </c>
      <c r="E15" s="39">
        <v>1.926918174831866</v>
      </c>
      <c r="F15" s="39">
        <v>1.724772297454838</v>
      </c>
      <c r="G15" s="39">
        <v>1.63001024993731</v>
      </c>
      <c r="H15" s="39">
        <v>1.673209559667943</v>
      </c>
      <c r="I15" s="39">
        <v>1.703153773563565</v>
      </c>
      <c r="J15" s="39">
        <v>1.615253960608229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774472.4400000001</v>
      </c>
      <c r="C17" s="36">
        <f t="shared" si="2"/>
        <v>878886.12</v>
      </c>
      <c r="D17" s="36">
        <f t="shared" si="2"/>
        <v>1017775.2499999999</v>
      </c>
      <c r="E17" s="36">
        <f t="shared" si="2"/>
        <v>626417.96</v>
      </c>
      <c r="F17" s="36">
        <f t="shared" si="2"/>
        <v>673579.5199999999</v>
      </c>
      <c r="G17" s="36">
        <f t="shared" si="2"/>
        <v>734960.25</v>
      </c>
      <c r="H17" s="36">
        <f t="shared" si="2"/>
        <v>654597.48</v>
      </c>
      <c r="I17" s="36">
        <f t="shared" si="2"/>
        <v>906881.6599999999</v>
      </c>
      <c r="J17" s="36">
        <f t="shared" si="2"/>
        <v>214424.38</v>
      </c>
      <c r="K17" s="36">
        <f aca="true" t="shared" si="3" ref="K17:K22">SUM(B17:J17)</f>
        <v>6481995.06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478842.84</v>
      </c>
      <c r="C18" s="30">
        <f t="shared" si="4"/>
        <v>412925.66</v>
      </c>
      <c r="D18" s="30">
        <f t="shared" si="4"/>
        <v>697782.25</v>
      </c>
      <c r="E18" s="30">
        <f t="shared" si="4"/>
        <v>311284.09</v>
      </c>
      <c r="F18" s="30">
        <f t="shared" si="4"/>
        <v>376812.29</v>
      </c>
      <c r="G18" s="30">
        <f t="shared" si="4"/>
        <v>441210.44</v>
      </c>
      <c r="H18" s="30">
        <f t="shared" si="4"/>
        <v>378490.33</v>
      </c>
      <c r="I18" s="30">
        <f t="shared" si="4"/>
        <v>499407.46</v>
      </c>
      <c r="J18" s="30">
        <f t="shared" si="4"/>
        <v>125692.74</v>
      </c>
      <c r="K18" s="30">
        <f t="shared" si="3"/>
        <v>3722448.1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257754.35</v>
      </c>
      <c r="C19" s="30">
        <f t="shared" si="5"/>
        <v>438373.46</v>
      </c>
      <c r="D19" s="30">
        <f t="shared" si="5"/>
        <v>295763.93</v>
      </c>
      <c r="E19" s="30">
        <f t="shared" si="5"/>
        <v>288534.88</v>
      </c>
      <c r="F19" s="30">
        <f t="shared" si="5"/>
        <v>273103.11</v>
      </c>
      <c r="G19" s="30">
        <f t="shared" si="5"/>
        <v>277967.1</v>
      </c>
      <c r="H19" s="30">
        <f t="shared" si="5"/>
        <v>254803.31</v>
      </c>
      <c r="I19" s="30">
        <f t="shared" si="5"/>
        <v>351160.24</v>
      </c>
      <c r="J19" s="30">
        <f t="shared" si="5"/>
        <v>77332.96</v>
      </c>
      <c r="K19" s="30">
        <f t="shared" si="3"/>
        <v>2514793.34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-147366.85</v>
      </c>
      <c r="C25" s="30">
        <f t="shared" si="6"/>
        <v>-35612.3</v>
      </c>
      <c r="D25" s="30">
        <f t="shared" si="6"/>
        <v>-70127.58</v>
      </c>
      <c r="E25" s="30">
        <f t="shared" si="6"/>
        <v>-119618.93</v>
      </c>
      <c r="F25" s="30">
        <f t="shared" si="6"/>
        <v>-30236.8</v>
      </c>
      <c r="G25" s="30">
        <f t="shared" si="6"/>
        <v>-158927</v>
      </c>
      <c r="H25" s="30">
        <f t="shared" si="6"/>
        <v>-42076.04</v>
      </c>
      <c r="I25" s="30">
        <f t="shared" si="6"/>
        <v>-75725.98999999999</v>
      </c>
      <c r="J25" s="30">
        <f t="shared" si="6"/>
        <v>-15918.740000000002</v>
      </c>
      <c r="K25" s="30">
        <f aca="true" t="shared" si="7" ref="K25:K33">SUM(B25:J25)</f>
        <v>-695610.23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-147366.85</v>
      </c>
      <c r="C26" s="30">
        <f t="shared" si="8"/>
        <v>-35612.3</v>
      </c>
      <c r="D26" s="30">
        <f t="shared" si="8"/>
        <v>-70127.58</v>
      </c>
      <c r="E26" s="30">
        <f t="shared" si="8"/>
        <v>-119618.93</v>
      </c>
      <c r="F26" s="30">
        <f t="shared" si="8"/>
        <v>-30236.8</v>
      </c>
      <c r="G26" s="30">
        <f t="shared" si="8"/>
        <v>-158927</v>
      </c>
      <c r="H26" s="30">
        <f t="shared" si="8"/>
        <v>-42076.04</v>
      </c>
      <c r="I26" s="30">
        <f t="shared" si="8"/>
        <v>-75725.98999999999</v>
      </c>
      <c r="J26" s="30">
        <f t="shared" si="8"/>
        <v>-15918.740000000002</v>
      </c>
      <c r="K26" s="30">
        <f t="shared" si="7"/>
        <v>-695610.23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-42240</v>
      </c>
      <c r="C27" s="30">
        <f aca="true" t="shared" si="9" ref="C27:J27">-ROUND((C9)*$E$3,2)</f>
        <v>-33739.2</v>
      </c>
      <c r="D27" s="30">
        <f t="shared" si="9"/>
        <v>-45865.6</v>
      </c>
      <c r="E27" s="30">
        <f t="shared" si="9"/>
        <v>-25075.6</v>
      </c>
      <c r="F27" s="30">
        <f t="shared" si="9"/>
        <v>-30236.8</v>
      </c>
      <c r="G27" s="30">
        <f t="shared" si="9"/>
        <v>-19324.8</v>
      </c>
      <c r="H27" s="30">
        <f t="shared" si="9"/>
        <v>-17784.8</v>
      </c>
      <c r="I27" s="30">
        <f t="shared" si="9"/>
        <v>-37818</v>
      </c>
      <c r="J27" s="30">
        <f t="shared" si="9"/>
        <v>-4224</v>
      </c>
      <c r="K27" s="30">
        <f t="shared" si="7"/>
        <v>-256308.79999999996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-206.8</v>
      </c>
      <c r="C29" s="30">
        <v>-30.8</v>
      </c>
      <c r="D29" s="30">
        <v>-92.4</v>
      </c>
      <c r="E29" s="30">
        <v>-92.4</v>
      </c>
      <c r="F29" s="26">
        <v>0</v>
      </c>
      <c r="G29" s="30">
        <v>-61.6</v>
      </c>
      <c r="H29" s="30">
        <v>-16.54</v>
      </c>
      <c r="I29" s="30">
        <v>-25.84</v>
      </c>
      <c r="J29" s="30">
        <v>-7.96</v>
      </c>
      <c r="K29" s="30">
        <f t="shared" si="7"/>
        <v>-534.34</v>
      </c>
      <c r="L29"/>
      <c r="M29"/>
      <c r="N29"/>
    </row>
    <row r="30" spans="1:14" ht="16.5" customHeight="1">
      <c r="A30" s="25" t="s">
        <v>21</v>
      </c>
      <c r="B30" s="30">
        <v>-104920.05</v>
      </c>
      <c r="C30" s="30">
        <v>-1842.3</v>
      </c>
      <c r="D30" s="30">
        <v>-24169.58</v>
      </c>
      <c r="E30" s="30">
        <v>-94450.93</v>
      </c>
      <c r="F30" s="26">
        <v>0</v>
      </c>
      <c r="G30" s="30">
        <v>-139540.6</v>
      </c>
      <c r="H30" s="30">
        <v>-24274.7</v>
      </c>
      <c r="I30" s="30">
        <v>-37882.15</v>
      </c>
      <c r="J30" s="30">
        <v>-11686.78</v>
      </c>
      <c r="K30" s="30">
        <f t="shared" si="7"/>
        <v>-438767.09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627105.5900000001</v>
      </c>
      <c r="C45" s="27">
        <f aca="true" t="shared" si="11" ref="C45:J45">IF(C17+C25+C46&lt;0,0,C17+C25+C46)</f>
        <v>843273.82</v>
      </c>
      <c r="D45" s="27">
        <f t="shared" si="11"/>
        <v>947647.6699999999</v>
      </c>
      <c r="E45" s="27">
        <f t="shared" si="11"/>
        <v>506799.02999999997</v>
      </c>
      <c r="F45" s="27">
        <f t="shared" si="11"/>
        <v>643342.7199999999</v>
      </c>
      <c r="G45" s="27">
        <f t="shared" si="11"/>
        <v>576033.25</v>
      </c>
      <c r="H45" s="27">
        <f t="shared" si="11"/>
        <v>612521.44</v>
      </c>
      <c r="I45" s="27">
        <f t="shared" si="11"/>
        <v>831155.6699999999</v>
      </c>
      <c r="J45" s="27">
        <f t="shared" si="11"/>
        <v>198505.64</v>
      </c>
      <c r="K45" s="20">
        <f>SUM(B45:J45)</f>
        <v>5786384.829999999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627105.59</v>
      </c>
      <c r="C51" s="10">
        <f t="shared" si="13"/>
        <v>843273.81</v>
      </c>
      <c r="D51" s="10">
        <f t="shared" si="13"/>
        <v>947647.67</v>
      </c>
      <c r="E51" s="10">
        <f t="shared" si="13"/>
        <v>506799.04</v>
      </c>
      <c r="F51" s="10">
        <f t="shared" si="13"/>
        <v>643342.72</v>
      </c>
      <c r="G51" s="10">
        <f t="shared" si="13"/>
        <v>576033.26</v>
      </c>
      <c r="H51" s="10">
        <f t="shared" si="13"/>
        <v>612521.44</v>
      </c>
      <c r="I51" s="10">
        <f>SUM(I52:I64)</f>
        <v>831155.68</v>
      </c>
      <c r="J51" s="10">
        <f t="shared" si="13"/>
        <v>198505.64</v>
      </c>
      <c r="K51" s="5">
        <f>SUM(K52:K64)</f>
        <v>5786384.849999999</v>
      </c>
      <c r="L51" s="9"/>
    </row>
    <row r="52" spans="1:11" ht="16.5" customHeight="1">
      <c r="A52" s="7" t="s">
        <v>61</v>
      </c>
      <c r="B52" s="8">
        <v>547212.34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547212.34</v>
      </c>
    </row>
    <row r="53" spans="1:11" ht="16.5" customHeight="1">
      <c r="A53" s="7" t="s">
        <v>62</v>
      </c>
      <c r="B53" s="8">
        <v>79893.25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79893.25</v>
      </c>
    </row>
    <row r="54" spans="1:11" ht="16.5" customHeight="1">
      <c r="A54" s="7" t="s">
        <v>4</v>
      </c>
      <c r="B54" s="6">
        <v>0</v>
      </c>
      <c r="C54" s="8">
        <v>843273.81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843273.81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947647.67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947647.67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506799.04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506799.04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643342.72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643342.72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576033.26</v>
      </c>
      <c r="H58" s="6">
        <v>0</v>
      </c>
      <c r="I58" s="6">
        <v>0</v>
      </c>
      <c r="J58" s="6">
        <v>0</v>
      </c>
      <c r="K58" s="5">
        <f t="shared" si="14"/>
        <v>576033.26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612521.44</v>
      </c>
      <c r="I59" s="6">
        <v>0</v>
      </c>
      <c r="J59" s="6">
        <v>0</v>
      </c>
      <c r="K59" s="5">
        <f t="shared" si="14"/>
        <v>612521.44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305200.37</v>
      </c>
      <c r="J61" s="6">
        <v>0</v>
      </c>
      <c r="K61" s="5">
        <f t="shared" si="14"/>
        <v>305200.37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525955.31</v>
      </c>
      <c r="J62" s="6">
        <v>0</v>
      </c>
      <c r="K62" s="5">
        <f t="shared" si="14"/>
        <v>525955.31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198505.64</v>
      </c>
      <c r="K63" s="5">
        <f t="shared" si="14"/>
        <v>198505.64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2020-05-22T17:12:06Z</dcterms:modified>
  <cp:category/>
  <cp:version/>
  <cp:contentType/>
  <cp:contentStatus/>
</cp:coreProperties>
</file>