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<sst xmlns="http://schemas.openxmlformats.org/spreadsheetml/2006/main" count="72" uniqueCount="71">
  <si>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</si>
  <si>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</si>
  <si>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</si>
  <si>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</si>
  <si>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</si>
  <si>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</si>
  <si>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</si>
  <si>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</si>
  <si>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</si>
  <si>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</si>
  <si>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</si>
  <si>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</si>
  <si>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</si>
  <si>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</si>
  <si>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</si>
  <si>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</si>
  <si>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</si>
  <si>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</si>
  <si>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</si>
  <si>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</si>
  <si>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</si>
  <si>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</si>
  <si>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</si>
  <si>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</si>
  <si>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</si>
  <si>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</si>
  <si>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</si>
  <si>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</si>
  <si>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</si>
  <si>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</si>
  <si>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</si>
  <si>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</si>
  <si>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</si>
  <si>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</si>
  <si>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</si>
  <si>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</si>
  <si>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</si>
  <si>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</si>
  <si>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</si>
  <si>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</si>
  <si>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</si>
  <si>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</si>
  <si>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</si>
  <si>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</si>
  <si>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</si>
  <si>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</si>
  <si>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</si>
  <si>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</si>
  <si>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</si>
  <si>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</si>
  <si>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</si>
  <si>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</si>
  <si>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</si>
  <si>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</si>
  <si>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</si>
  <si>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</si>
  <si>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</si>
  <si>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</si>
  <si>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</si>
  <si>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</si>
  <si>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</si>
  <si>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</si>
  <si>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</si>
  <si>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</si>
  <si>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</si>
  <si>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</si>
  <si>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</si>
  <si>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</si>
  <si>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</si>
  <si>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</si>
  <si>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14/05/20 - VENCIMENTO 22/05/20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</si>
</sst>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136173</v>
      </c>
      <c r="C7" s="47">
        <f t="shared" si="0"/>
        <v>108276</v>
      </c>
      <c r="D7" s="47">
        <f t="shared" si="0"/>
        <v>164682</v>
      </c>
      <c r="E7" s="47">
        <f t="shared" si="0"/>
        <v>85122</v>
      </c>
      <c r="F7" s="47">
        <f t="shared" si="0"/>
        <v>95020</v>
      </c>
      <c r="G7" s="47">
        <f t="shared" si="0"/>
        <v>107814</v>
      </c>
      <c r="H7" s="47">
        <f t="shared" si="0"/>
        <v>117139</v>
      </c>
      <c r="I7" s="47">
        <f t="shared" si="0"/>
        <v>156006</v>
      </c>
      <c r="J7" s="47">
        <f t="shared" si="0"/>
        <v>34941</v>
      </c>
      <c r="K7" s="47">
        <f t="shared" si="0"/>
        <v>1005173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8726</v>
      </c>
      <c r="C8" s="45">
        <f t="shared" si="1"/>
        <v>7092</v>
      </c>
      <c r="D8" s="45">
        <f t="shared" si="1"/>
        <v>9615</v>
      </c>
      <c r="E8" s="45">
        <f t="shared" si="1"/>
        <v>5181</v>
      </c>
      <c r="F8" s="45">
        <f t="shared" si="1"/>
        <v>6525</v>
      </c>
      <c r="G8" s="45">
        <f t="shared" si="1"/>
        <v>3894</v>
      </c>
      <c r="H8" s="45">
        <f t="shared" si="1"/>
        <v>3674</v>
      </c>
      <c r="I8" s="45">
        <f t="shared" si="1"/>
        <v>7986</v>
      </c>
      <c r="J8" s="45">
        <f t="shared" si="1"/>
        <v>858</v>
      </c>
      <c r="K8" s="38">
        <f>SUM(B8:J8)</f>
        <v>53551</v>
      </c>
      <c r="L8"/>
      <c r="M8"/>
      <c r="N8"/>
    </row>
    <row r="9" spans="1:14" ht="16.5" customHeight="1">
      <c r="A9" s="22" t="s">
        <v>36</v>
      </c>
      <c r="B9" s="45">
        <v>8724</v>
      </c>
      <c r="C9" s="45">
        <v>7089</v>
      </c>
      <c r="D9" s="45">
        <v>9615</v>
      </c>
      <c r="E9" s="45">
        <v>5174</v>
      </c>
      <c r="F9" s="45">
        <v>6525</v>
      </c>
      <c r="G9" s="45">
        <v>3894</v>
      </c>
      <c r="H9" s="45">
        <v>3674</v>
      </c>
      <c r="I9" s="45">
        <v>7978</v>
      </c>
      <c r="J9" s="45">
        <v>858</v>
      </c>
      <c r="K9" s="38">
        <f>SUM(B9:J9)</f>
        <v>53531</v>
      </c>
      <c r="L9"/>
      <c r="M9"/>
      <c r="N9"/>
    </row>
    <row r="10" spans="1:14" ht="16.5" customHeight="1">
      <c r="A10" s="22" t="s">
        <v>35</v>
      </c>
      <c r="B10" s="45">
        <v>2</v>
      </c>
      <c r="C10" s="45">
        <v>3</v>
      </c>
      <c r="D10" s="45">
        <v>0</v>
      </c>
      <c r="E10" s="45">
        <v>7</v>
      </c>
      <c r="F10" s="45">
        <v>0</v>
      </c>
      <c r="G10" s="45">
        <v>0</v>
      </c>
      <c r="H10" s="45">
        <v>0</v>
      </c>
      <c r="I10" s="45">
        <v>8</v>
      </c>
      <c r="J10" s="45">
        <v>0</v>
      </c>
      <c r="K10" s="38">
        <f>SUM(B10:J10)</f>
        <v>20</v>
      </c>
      <c r="L10"/>
      <c r="M10"/>
      <c r="N10"/>
    </row>
    <row r="11" spans="1:14" ht="16.5" customHeight="1">
      <c r="A11" s="44" t="s">
        <v>34</v>
      </c>
      <c r="B11" s="43">
        <v>127447</v>
      </c>
      <c r="C11" s="43">
        <v>101184</v>
      </c>
      <c r="D11" s="43">
        <v>155067</v>
      </c>
      <c r="E11" s="43">
        <v>79941</v>
      </c>
      <c r="F11" s="43">
        <v>88495</v>
      </c>
      <c r="G11" s="43">
        <v>103920</v>
      </c>
      <c r="H11" s="43">
        <v>113465</v>
      </c>
      <c r="I11" s="43">
        <v>148020</v>
      </c>
      <c r="J11" s="43">
        <v>34083</v>
      </c>
      <c r="K11" s="38">
        <f>SUM(B11:J11)</f>
        <v>951622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1.602022024318097</v>
      </c>
      <c r="C15" s="39">
        <v>2.124406805472296</v>
      </c>
      <c r="D15" s="39">
        <v>1.46602436592095</v>
      </c>
      <c r="E15" s="39">
        <v>1.974383130676973</v>
      </c>
      <c r="F15" s="39">
        <v>1.79306418077293</v>
      </c>
      <c r="G15" s="39">
        <v>1.727678780394304</v>
      </c>
      <c r="H15" s="39">
        <v>1.76232257150015</v>
      </c>
      <c r="I15" s="39">
        <v>1.771366674917336</v>
      </c>
      <c r="J15" s="39">
        <v>1.676869456587087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779767.0700000001</v>
      </c>
      <c r="C17" s="36">
        <f t="shared" si="2"/>
        <v>886283.15</v>
      </c>
      <c r="D17" s="36">
        <f t="shared" si="2"/>
        <v>1022605.5499999999</v>
      </c>
      <c r="E17" s="36">
        <f t="shared" si="2"/>
        <v>631660.98</v>
      </c>
      <c r="F17" s="36">
        <f t="shared" si="2"/>
        <v>672340.32</v>
      </c>
      <c r="G17" s="36">
        <f t="shared" si="2"/>
        <v>732821.22</v>
      </c>
      <c r="H17" s="36">
        <f t="shared" si="2"/>
        <v>654775.5199999999</v>
      </c>
      <c r="I17" s="36">
        <f t="shared" si="2"/>
        <v>912316.61</v>
      </c>
      <c r="J17" s="36">
        <f t="shared" si="2"/>
        <v>217025.53</v>
      </c>
      <c r="K17" s="36">
        <f aca="true" t="shared" si="3" ref="K17:K22">SUM(B17:J17)</f>
        <v>6509595.95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463097.14</v>
      </c>
      <c r="C18" s="30">
        <f t="shared" si="4"/>
        <v>404205.14</v>
      </c>
      <c r="D18" s="30">
        <f t="shared" si="4"/>
        <v>681009.47</v>
      </c>
      <c r="E18" s="30">
        <f t="shared" si="4"/>
        <v>306456.22</v>
      </c>
      <c r="F18" s="30">
        <f t="shared" si="4"/>
        <v>361769.65</v>
      </c>
      <c r="G18" s="30">
        <f t="shared" si="4"/>
        <v>415029.99</v>
      </c>
      <c r="H18" s="30">
        <f t="shared" si="4"/>
        <v>359452.74</v>
      </c>
      <c r="I18" s="30">
        <f t="shared" si="4"/>
        <v>483244.19</v>
      </c>
      <c r="J18" s="30">
        <f t="shared" si="4"/>
        <v>122625.44</v>
      </c>
      <c r="K18" s="30">
        <f t="shared" si="3"/>
        <v>3596889.9800000004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278794.68</v>
      </c>
      <c r="C19" s="30">
        <f t="shared" si="5"/>
        <v>454491.01</v>
      </c>
      <c r="D19" s="30">
        <f t="shared" si="5"/>
        <v>317367.01</v>
      </c>
      <c r="E19" s="30">
        <f t="shared" si="5"/>
        <v>298605.77</v>
      </c>
      <c r="F19" s="30">
        <f t="shared" si="5"/>
        <v>286906.55</v>
      </c>
      <c r="G19" s="30">
        <f t="shared" si="5"/>
        <v>302008.52</v>
      </c>
      <c r="H19" s="30">
        <f t="shared" si="5"/>
        <v>274018.94</v>
      </c>
      <c r="I19" s="30">
        <f t="shared" si="5"/>
        <v>372758.46</v>
      </c>
      <c r="J19" s="30">
        <f t="shared" si="5"/>
        <v>83001.41</v>
      </c>
      <c r="K19" s="30">
        <f t="shared" si="3"/>
        <v>2667952.35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-38385.6</v>
      </c>
      <c r="C25" s="30">
        <f t="shared" si="6"/>
        <v>-31191.6</v>
      </c>
      <c r="D25" s="30">
        <f t="shared" si="6"/>
        <v>-42306</v>
      </c>
      <c r="E25" s="30">
        <f t="shared" si="6"/>
        <v>-22765.6</v>
      </c>
      <c r="F25" s="30">
        <f t="shared" si="6"/>
        <v>-28710</v>
      </c>
      <c r="G25" s="30">
        <f t="shared" si="6"/>
        <v>-17133.6</v>
      </c>
      <c r="H25" s="30">
        <f t="shared" si="6"/>
        <v>-16165.6</v>
      </c>
      <c r="I25" s="30">
        <f t="shared" si="6"/>
        <v>-35103.2</v>
      </c>
      <c r="J25" s="30">
        <f t="shared" si="6"/>
        <v>-3775.2</v>
      </c>
      <c r="K25" s="30">
        <f aca="true" t="shared" si="7" ref="K25:K33">SUM(B25:J25)</f>
        <v>-235536.40000000002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-38385.6</v>
      </c>
      <c r="C26" s="30">
        <f t="shared" si="8"/>
        <v>-31191.6</v>
      </c>
      <c r="D26" s="30">
        <f t="shared" si="8"/>
        <v>-42306</v>
      </c>
      <c r="E26" s="30">
        <f t="shared" si="8"/>
        <v>-22765.6</v>
      </c>
      <c r="F26" s="30">
        <f t="shared" si="8"/>
        <v>-28710</v>
      </c>
      <c r="G26" s="30">
        <f t="shared" si="8"/>
        <v>-17133.6</v>
      </c>
      <c r="H26" s="30">
        <f t="shared" si="8"/>
        <v>-16165.6</v>
      </c>
      <c r="I26" s="30">
        <f t="shared" si="8"/>
        <v>-35103.2</v>
      </c>
      <c r="J26" s="30">
        <f t="shared" si="8"/>
        <v>-3775.2</v>
      </c>
      <c r="K26" s="30">
        <f t="shared" si="7"/>
        <v>-235536.40000000002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-38385.6</v>
      </c>
      <c r="C27" s="30">
        <f aca="true" t="shared" si="9" ref="C27:J27">-ROUND((C9)*$E$3,2)</f>
        <v>-31191.6</v>
      </c>
      <c r="D27" s="30">
        <f t="shared" si="9"/>
        <v>-42306</v>
      </c>
      <c r="E27" s="30">
        <f t="shared" si="9"/>
        <v>-22765.6</v>
      </c>
      <c r="F27" s="30">
        <f t="shared" si="9"/>
        <v>-28710</v>
      </c>
      <c r="G27" s="30">
        <f t="shared" si="9"/>
        <v>-17133.6</v>
      </c>
      <c r="H27" s="30">
        <f t="shared" si="9"/>
        <v>-16165.6</v>
      </c>
      <c r="I27" s="30">
        <f t="shared" si="9"/>
        <v>-35103.2</v>
      </c>
      <c r="J27" s="30">
        <f t="shared" si="9"/>
        <v>-3775.2</v>
      </c>
      <c r="K27" s="30">
        <f t="shared" si="7"/>
        <v>-235536.40000000002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741381.4700000001</v>
      </c>
      <c r="C45" s="27">
        <f aca="true" t="shared" si="11" ref="C45:J45">IF(C17+C25+C46&lt;0,0,C17+C25+C46)</f>
        <v>855091.55</v>
      </c>
      <c r="D45" s="27">
        <f t="shared" si="11"/>
        <v>980299.5499999999</v>
      </c>
      <c r="E45" s="27">
        <f t="shared" si="11"/>
        <v>608895.38</v>
      </c>
      <c r="F45" s="27">
        <f t="shared" si="11"/>
        <v>643630.32</v>
      </c>
      <c r="G45" s="27">
        <f t="shared" si="11"/>
        <v>715687.62</v>
      </c>
      <c r="H45" s="27">
        <f t="shared" si="11"/>
        <v>638609.9199999999</v>
      </c>
      <c r="I45" s="27">
        <f t="shared" si="11"/>
        <v>877213.41</v>
      </c>
      <c r="J45" s="27">
        <f t="shared" si="11"/>
        <v>213250.33</v>
      </c>
      <c r="K45" s="20">
        <f>SUM(B45:J45)</f>
        <v>6274059.55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741381.46</v>
      </c>
      <c r="C51" s="10">
        <f t="shared" si="13"/>
        <v>855091.54</v>
      </c>
      <c r="D51" s="10">
        <f t="shared" si="13"/>
        <v>980299.56</v>
      </c>
      <c r="E51" s="10">
        <f t="shared" si="13"/>
        <v>608895.39</v>
      </c>
      <c r="F51" s="10">
        <f t="shared" si="13"/>
        <v>643630.31</v>
      </c>
      <c r="G51" s="10">
        <f t="shared" si="13"/>
        <v>715687.63</v>
      </c>
      <c r="H51" s="10">
        <f t="shared" si="13"/>
        <v>638609.91</v>
      </c>
      <c r="I51" s="10">
        <f>SUM(I52:I64)</f>
        <v>877213.3999999999</v>
      </c>
      <c r="J51" s="10">
        <f t="shared" si="13"/>
        <v>213250.33</v>
      </c>
      <c r="K51" s="5">
        <f>SUM(K52:K64)</f>
        <v>6274059.530000001</v>
      </c>
      <c r="L51" s="9"/>
    </row>
    <row r="52" spans="1:11" ht="16.5" customHeight="1">
      <c r="A52" s="7" t="s">
        <v>61</v>
      </c>
      <c r="B52" s="8">
        <v>647151.88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647151.88</v>
      </c>
    </row>
    <row r="53" spans="1:11" ht="16.5" customHeight="1">
      <c r="A53" s="7" t="s">
        <v>62</v>
      </c>
      <c r="B53" s="8">
        <v>94229.58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94229.58</v>
      </c>
    </row>
    <row r="54" spans="1:11" ht="16.5" customHeight="1">
      <c r="A54" s="7" t="s">
        <v>4</v>
      </c>
      <c r="B54" s="6">
        <v>0</v>
      </c>
      <c r="C54" s="8">
        <v>855091.54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855091.54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980299.56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980299.56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608895.39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608895.39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643630.31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643630.31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715687.63</v>
      </c>
      <c r="H58" s="6">
        <v>0</v>
      </c>
      <c r="I58" s="6">
        <v>0</v>
      </c>
      <c r="J58" s="6">
        <v>0</v>
      </c>
      <c r="K58" s="5">
        <f t="shared" si="14"/>
        <v>715687.63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638609.91</v>
      </c>
      <c r="I59" s="6">
        <v>0</v>
      </c>
      <c r="J59" s="6">
        <v>0</v>
      </c>
      <c r="K59" s="5">
        <f t="shared" si="14"/>
        <v>638609.91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307375.58</v>
      </c>
      <c r="J61" s="6">
        <v>0</v>
      </c>
      <c r="K61" s="5">
        <f t="shared" si="14"/>
        <v>307375.58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569837.82</v>
      </c>
      <c r="J62" s="6">
        <v>0</v>
      </c>
      <c r="K62" s="5">
        <f t="shared" si="14"/>
        <v>569837.82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213250.33</v>
      </c>
      <c r="K63" s="5">
        <f t="shared" si="14"/>
        <v>213250.33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2020-05-21T16:41:11Z</dcterms:modified>
  <cp:category/>
  <cp:version/>
  <cp:contentType/>
  <cp:contentStatus/>
</cp:coreProperties>
</file>