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<sst xmlns="http://schemas.openxmlformats.org/spreadsheetml/2006/main" count="72" uniqueCount="71">
  <si>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</si>
  <si>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</si>
  <si>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</si>
  <si>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</si>
  <si>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</si>
  <si>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</si>
  <si>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</si>
  <si>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</si>
  <si>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</si>
  <si>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</si>
  <si>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</si>
  <si>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</si>
  <si>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</si>
  <si>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</si>
  <si>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</si>
  <si>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</si>
  <si>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</si>
  <si>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</si>
  <si>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</si>
  <si>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</si>
  <si>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</si>
  <si>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</si>
  <si>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</si>
  <si>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</si>
  <si>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</si>
  <si>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</si>
  <si>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</si>
  <si>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</si>
  <si>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</si>
  <si>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</si>
  <si>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</si>
  <si>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</si>
  <si>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</si>
  <si>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</si>
  <si>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</si>
  <si>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</si>
  <si>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</si>
  <si>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</si>
  <si>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</si>
  <si>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</si>
  <si>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</si>
  <si>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</si>
  <si>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</si>
  <si>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</si>
  <si>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</si>
  <si>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</si>
  <si>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</si>
  <si>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</si>
  <si>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</si>
  <si>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</si>
  <si>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</si>
  <si>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</si>
  <si>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</si>
  <si>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</si>
  <si>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</si>
  <si>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</si>
  <si>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</si>
  <si>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</si>
  <si>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</si>
  <si>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</si>
  <si>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</si>
  <si>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</si>
  <si>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</si>
  <si>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</si>
  <si>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</si>
  <si>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</si>
  <si>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</si>
  <si>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</si>
  <si>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</si>
  <si>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</si>
  <si>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11/05/20 - VENCIMENTO 18/05/20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</si>
</sst>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139433</v>
      </c>
      <c r="C7" s="47">
        <f t="shared" si="0"/>
        <v>111492</v>
      </c>
      <c r="D7" s="47">
        <f t="shared" si="0"/>
        <v>167415</v>
      </c>
      <c r="E7" s="47">
        <f t="shared" si="0"/>
        <v>87107</v>
      </c>
      <c r="F7" s="47">
        <f t="shared" si="0"/>
        <v>99168</v>
      </c>
      <c r="G7" s="47">
        <f t="shared" si="0"/>
        <v>116244</v>
      </c>
      <c r="H7" s="47">
        <f t="shared" si="0"/>
        <v>124197</v>
      </c>
      <c r="I7" s="47">
        <f t="shared" si="0"/>
        <v>162074</v>
      </c>
      <c r="J7" s="47">
        <f t="shared" si="0"/>
        <v>35427</v>
      </c>
      <c r="K7" s="47">
        <f t="shared" si="0"/>
        <v>1042557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10357</v>
      </c>
      <c r="C8" s="45">
        <f t="shared" si="1"/>
        <v>8115</v>
      </c>
      <c r="D8" s="45">
        <f t="shared" si="1"/>
        <v>11351</v>
      </c>
      <c r="E8" s="45">
        <f t="shared" si="1"/>
        <v>6130</v>
      </c>
      <c r="F8" s="45">
        <f t="shared" si="1"/>
        <v>7370</v>
      </c>
      <c r="G8" s="45">
        <f t="shared" si="1"/>
        <v>4958</v>
      </c>
      <c r="H8" s="45">
        <f t="shared" si="1"/>
        <v>4632</v>
      </c>
      <c r="I8" s="45">
        <f t="shared" si="1"/>
        <v>9523</v>
      </c>
      <c r="J8" s="45">
        <f t="shared" si="1"/>
        <v>1021</v>
      </c>
      <c r="K8" s="38">
        <f>SUM(B8:J8)</f>
        <v>63457</v>
      </c>
      <c r="L8"/>
      <c r="M8"/>
      <c r="N8"/>
    </row>
    <row r="9" spans="1:14" ht="16.5" customHeight="1">
      <c r="A9" s="22" t="s">
        <v>36</v>
      </c>
      <c r="B9" s="45">
        <v>10351</v>
      </c>
      <c r="C9" s="45">
        <v>8112</v>
      </c>
      <c r="D9" s="45">
        <v>11351</v>
      </c>
      <c r="E9" s="45">
        <v>6119</v>
      </c>
      <c r="F9" s="45">
        <v>7365</v>
      </c>
      <c r="G9" s="45">
        <v>4957</v>
      </c>
      <c r="H9" s="45">
        <v>4632</v>
      </c>
      <c r="I9" s="45">
        <v>9520</v>
      </c>
      <c r="J9" s="45">
        <v>1021</v>
      </c>
      <c r="K9" s="38">
        <f>SUM(B9:J9)</f>
        <v>63428</v>
      </c>
      <c r="L9"/>
      <c r="M9"/>
      <c r="N9"/>
    </row>
    <row r="10" spans="1:14" ht="16.5" customHeight="1">
      <c r="A10" s="22" t="s">
        <v>35</v>
      </c>
      <c r="B10" s="45">
        <v>6</v>
      </c>
      <c r="C10" s="45">
        <v>3</v>
      </c>
      <c r="D10" s="45">
        <v>0</v>
      </c>
      <c r="E10" s="45">
        <v>11</v>
      </c>
      <c r="F10" s="45">
        <v>5</v>
      </c>
      <c r="G10" s="45">
        <v>1</v>
      </c>
      <c r="H10" s="45">
        <v>0</v>
      </c>
      <c r="I10" s="45">
        <v>3</v>
      </c>
      <c r="J10" s="45">
        <v>0</v>
      </c>
      <c r="K10" s="38">
        <f>SUM(B10:J10)</f>
        <v>29</v>
      </c>
      <c r="L10"/>
      <c r="M10"/>
      <c r="N10"/>
    </row>
    <row r="11" spans="1:14" ht="16.5" customHeight="1">
      <c r="A11" s="44" t="s">
        <v>34</v>
      </c>
      <c r="B11" s="43">
        <v>129076</v>
      </c>
      <c r="C11" s="43">
        <v>103377</v>
      </c>
      <c r="D11" s="43">
        <v>156064</v>
      </c>
      <c r="E11" s="43">
        <v>80977</v>
      </c>
      <c r="F11" s="43">
        <v>91798</v>
      </c>
      <c r="G11" s="43">
        <v>111286</v>
      </c>
      <c r="H11" s="43">
        <v>119565</v>
      </c>
      <c r="I11" s="43">
        <v>152551</v>
      </c>
      <c r="J11" s="43">
        <v>34406</v>
      </c>
      <c r="K11" s="38">
        <f>SUM(B11:J11)</f>
        <v>979100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1.570195246500536</v>
      </c>
      <c r="C15" s="39">
        <v>2.071015076099042</v>
      </c>
      <c r="D15" s="39">
        <v>1.444488783081343</v>
      </c>
      <c r="E15" s="39">
        <v>1.932344367151225</v>
      </c>
      <c r="F15" s="39">
        <v>1.729003369502761</v>
      </c>
      <c r="G15" s="39">
        <v>1.622076004672939</v>
      </c>
      <c r="H15" s="39">
        <v>1.67819021789646</v>
      </c>
      <c r="I15" s="39">
        <v>1.715083450241995</v>
      </c>
      <c r="J15" s="39">
        <v>1.655582741404077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782436.3200000001</v>
      </c>
      <c r="C17" s="36">
        <f t="shared" si="2"/>
        <v>889565.8200000001</v>
      </c>
      <c r="D17" s="36">
        <f t="shared" si="2"/>
        <v>1024264.91</v>
      </c>
      <c r="E17" s="36">
        <f t="shared" si="2"/>
        <v>632587.25</v>
      </c>
      <c r="F17" s="36">
        <f t="shared" si="2"/>
        <v>676470.66</v>
      </c>
      <c r="G17" s="36">
        <f t="shared" si="2"/>
        <v>741631.36</v>
      </c>
      <c r="H17" s="36">
        <f t="shared" si="2"/>
        <v>660880.44</v>
      </c>
      <c r="I17" s="36">
        <f t="shared" si="2"/>
        <v>917355.1799999999</v>
      </c>
      <c r="J17" s="36">
        <f t="shared" si="2"/>
        <v>217239.03999999998</v>
      </c>
      <c r="K17" s="36">
        <f aca="true" t="shared" si="3" ref="K17:K22">SUM(B17:J17)</f>
        <v>6542430.9799999995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474183.75</v>
      </c>
      <c r="C18" s="30">
        <f t="shared" si="4"/>
        <v>416210.79</v>
      </c>
      <c r="D18" s="30">
        <f t="shared" si="4"/>
        <v>692311.25</v>
      </c>
      <c r="E18" s="30">
        <f t="shared" si="4"/>
        <v>313602.62</v>
      </c>
      <c r="F18" s="30">
        <f t="shared" si="4"/>
        <v>377562.33</v>
      </c>
      <c r="G18" s="30">
        <f t="shared" si="4"/>
        <v>447481.28</v>
      </c>
      <c r="H18" s="30">
        <f t="shared" si="4"/>
        <v>381110.91</v>
      </c>
      <c r="I18" s="30">
        <f t="shared" si="4"/>
        <v>502040.42</v>
      </c>
      <c r="J18" s="30">
        <f t="shared" si="4"/>
        <v>124331.06</v>
      </c>
      <c r="K18" s="30">
        <f t="shared" si="3"/>
        <v>3728834.4100000006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270377.32</v>
      </c>
      <c r="C19" s="30">
        <f t="shared" si="5"/>
        <v>445768.03</v>
      </c>
      <c r="D19" s="30">
        <f t="shared" si="5"/>
        <v>307724.59</v>
      </c>
      <c r="E19" s="30">
        <f t="shared" si="5"/>
        <v>292385.64</v>
      </c>
      <c r="F19" s="30">
        <f t="shared" si="5"/>
        <v>275244.21</v>
      </c>
      <c r="G19" s="30">
        <f t="shared" si="5"/>
        <v>278367.37</v>
      </c>
      <c r="H19" s="30">
        <f t="shared" si="5"/>
        <v>258465.69</v>
      </c>
      <c r="I19" s="30">
        <f t="shared" si="5"/>
        <v>359000.8</v>
      </c>
      <c r="J19" s="30">
        <f t="shared" si="5"/>
        <v>81509.3</v>
      </c>
      <c r="K19" s="30">
        <f t="shared" si="3"/>
        <v>2568842.9499999997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-83848.87</v>
      </c>
      <c r="C25" s="30">
        <f t="shared" si="6"/>
        <v>-37317.05</v>
      </c>
      <c r="D25" s="30">
        <f t="shared" si="6"/>
        <v>-60325.63</v>
      </c>
      <c r="E25" s="30">
        <f t="shared" si="6"/>
        <v>-64978.43</v>
      </c>
      <c r="F25" s="30">
        <f t="shared" si="6"/>
        <v>-32406</v>
      </c>
      <c r="G25" s="30">
        <f t="shared" si="6"/>
        <v>-66439.22</v>
      </c>
      <c r="H25" s="30">
        <f t="shared" si="6"/>
        <v>-28609.58</v>
      </c>
      <c r="I25" s="30">
        <f t="shared" si="6"/>
        <v>-54729.53</v>
      </c>
      <c r="J25" s="30">
        <f t="shared" si="6"/>
        <v>-8454.05</v>
      </c>
      <c r="K25" s="30">
        <f aca="true" t="shared" si="7" ref="K25:K33">SUM(B25:J25)</f>
        <v>-437108.3599999999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-83848.87</v>
      </c>
      <c r="C26" s="30">
        <f t="shared" si="8"/>
        <v>-37317.05</v>
      </c>
      <c r="D26" s="30">
        <f t="shared" si="8"/>
        <v>-60325.63</v>
      </c>
      <c r="E26" s="30">
        <f t="shared" si="8"/>
        <v>-64978.43</v>
      </c>
      <c r="F26" s="30">
        <f t="shared" si="8"/>
        <v>-32406</v>
      </c>
      <c r="G26" s="30">
        <f t="shared" si="8"/>
        <v>-66439.22</v>
      </c>
      <c r="H26" s="30">
        <f t="shared" si="8"/>
        <v>-28609.58</v>
      </c>
      <c r="I26" s="30">
        <f t="shared" si="8"/>
        <v>-54729.53</v>
      </c>
      <c r="J26" s="30">
        <f t="shared" si="8"/>
        <v>-8454.05</v>
      </c>
      <c r="K26" s="30">
        <f t="shared" si="7"/>
        <v>-437108.3599999999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-45544.4</v>
      </c>
      <c r="C27" s="30">
        <f aca="true" t="shared" si="9" ref="C27:J27">-ROUND((C9)*$E$3,2)</f>
        <v>-35692.8</v>
      </c>
      <c r="D27" s="30">
        <f t="shared" si="9"/>
        <v>-49944.4</v>
      </c>
      <c r="E27" s="30">
        <f t="shared" si="9"/>
        <v>-26923.6</v>
      </c>
      <c r="F27" s="30">
        <f t="shared" si="9"/>
        <v>-32406</v>
      </c>
      <c r="G27" s="30">
        <f t="shared" si="9"/>
        <v>-21810.8</v>
      </c>
      <c r="H27" s="30">
        <f t="shared" si="9"/>
        <v>-20380.8</v>
      </c>
      <c r="I27" s="30">
        <f t="shared" si="9"/>
        <v>-41888</v>
      </c>
      <c r="J27" s="30">
        <f t="shared" si="9"/>
        <v>-4492.4</v>
      </c>
      <c r="K27" s="30">
        <f t="shared" si="7"/>
        <v>-279083.2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-215.6</v>
      </c>
      <c r="C29" s="30">
        <v>0</v>
      </c>
      <c r="D29" s="30">
        <v>-123.2</v>
      </c>
      <c r="E29" s="30">
        <v>-61.6</v>
      </c>
      <c r="F29" s="26">
        <v>0</v>
      </c>
      <c r="G29" s="30">
        <v>-30.8</v>
      </c>
      <c r="H29" s="30">
        <v>-8.27</v>
      </c>
      <c r="I29" s="30">
        <v>-12.92</v>
      </c>
      <c r="J29" s="30">
        <v>-3.98</v>
      </c>
      <c r="K29" s="30">
        <f t="shared" si="7"/>
        <v>-456.37000000000006</v>
      </c>
      <c r="L29"/>
      <c r="M29"/>
      <c r="N29"/>
    </row>
    <row r="30" spans="1:14" ht="16.5" customHeight="1">
      <c r="A30" s="25" t="s">
        <v>21</v>
      </c>
      <c r="B30" s="30">
        <v>-38088.87</v>
      </c>
      <c r="C30" s="30">
        <v>-1624.25</v>
      </c>
      <c r="D30" s="30">
        <v>-10258.03</v>
      </c>
      <c r="E30" s="30">
        <v>-37993.23</v>
      </c>
      <c r="F30" s="26">
        <v>0</v>
      </c>
      <c r="G30" s="30">
        <v>-44597.62</v>
      </c>
      <c r="H30" s="30">
        <v>-8220.51</v>
      </c>
      <c r="I30" s="30">
        <v>-12828.61</v>
      </c>
      <c r="J30" s="30">
        <v>-3957.67</v>
      </c>
      <c r="K30" s="30">
        <f t="shared" si="7"/>
        <v>-157568.79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698587.4500000001</v>
      </c>
      <c r="C45" s="27">
        <f aca="true" t="shared" si="11" ref="C45:J45">IF(C17+C25+C46&lt;0,0,C17+C25+C46)</f>
        <v>852248.77</v>
      </c>
      <c r="D45" s="27">
        <f t="shared" si="11"/>
        <v>963939.28</v>
      </c>
      <c r="E45" s="27">
        <f t="shared" si="11"/>
        <v>567608.82</v>
      </c>
      <c r="F45" s="27">
        <f t="shared" si="11"/>
        <v>644064.66</v>
      </c>
      <c r="G45" s="27">
        <f t="shared" si="11"/>
        <v>675192.14</v>
      </c>
      <c r="H45" s="27">
        <f t="shared" si="11"/>
        <v>632270.86</v>
      </c>
      <c r="I45" s="27">
        <f t="shared" si="11"/>
        <v>862625.6499999999</v>
      </c>
      <c r="J45" s="27">
        <f t="shared" si="11"/>
        <v>208784.99</v>
      </c>
      <c r="K45" s="20">
        <f>SUM(B45:J45)</f>
        <v>6105322.620000001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698587.45</v>
      </c>
      <c r="C51" s="10">
        <f t="shared" si="13"/>
        <v>852248.76</v>
      </c>
      <c r="D51" s="10">
        <f t="shared" si="13"/>
        <v>963939.28</v>
      </c>
      <c r="E51" s="10">
        <f t="shared" si="13"/>
        <v>567608.82</v>
      </c>
      <c r="F51" s="10">
        <f t="shared" si="13"/>
        <v>644064.65</v>
      </c>
      <c r="G51" s="10">
        <f t="shared" si="13"/>
        <v>675192.14</v>
      </c>
      <c r="H51" s="10">
        <f t="shared" si="13"/>
        <v>632270.86</v>
      </c>
      <c r="I51" s="10">
        <f>SUM(I52:I64)</f>
        <v>862625.65</v>
      </c>
      <c r="J51" s="10">
        <f t="shared" si="13"/>
        <v>208784.98</v>
      </c>
      <c r="K51" s="5">
        <f>SUM(K52:K64)</f>
        <v>6105322.59</v>
      </c>
      <c r="L51" s="9"/>
    </row>
    <row r="52" spans="1:11" ht="16.5" customHeight="1">
      <c r="A52" s="7" t="s">
        <v>61</v>
      </c>
      <c r="B52" s="8">
        <v>608749.1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608749.1</v>
      </c>
    </row>
    <row r="53" spans="1:11" ht="16.5" customHeight="1">
      <c r="A53" s="7" t="s">
        <v>62</v>
      </c>
      <c r="B53" s="8">
        <v>89838.35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89838.35</v>
      </c>
    </row>
    <row r="54" spans="1:11" ht="16.5" customHeight="1">
      <c r="A54" s="7" t="s">
        <v>4</v>
      </c>
      <c r="B54" s="6">
        <v>0</v>
      </c>
      <c r="C54" s="8">
        <v>852248.76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852248.76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963939.28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963939.28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567608.82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567608.82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644064.65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644064.65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675192.14</v>
      </c>
      <c r="H58" s="6">
        <v>0</v>
      </c>
      <c r="I58" s="6">
        <v>0</v>
      </c>
      <c r="J58" s="6">
        <v>0</v>
      </c>
      <c r="K58" s="5">
        <f t="shared" si="14"/>
        <v>675192.14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632270.86</v>
      </c>
      <c r="I59" s="6">
        <v>0</v>
      </c>
      <c r="J59" s="6">
        <v>0</v>
      </c>
      <c r="K59" s="5">
        <f t="shared" si="14"/>
        <v>632270.86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308129.88</v>
      </c>
      <c r="J61" s="6">
        <v>0</v>
      </c>
      <c r="K61" s="5">
        <f t="shared" si="14"/>
        <v>308129.88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554495.77</v>
      </c>
      <c r="J62" s="6">
        <v>0</v>
      </c>
      <c r="K62" s="5">
        <f t="shared" si="14"/>
        <v>554495.77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208784.98</v>
      </c>
      <c r="K63" s="5">
        <f t="shared" si="14"/>
        <v>208784.98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2020-05-15T19:12:41Z</dcterms:modified>
  <cp:category/>
  <cp:version/>
  <cp:contentType/>
  <cp:contentStatus/>
</cp:coreProperties>
</file>