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<sst xmlns="http://schemas.openxmlformats.org/spreadsheetml/2006/main" count="72" uniqueCount="71">
  <si>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</si>
  <si>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</si>
  <si>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</si>
  <si>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</si>
  <si>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</si>
  <si>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</si>
  <si>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</si>
  <si>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</si>
  <si>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</si>
  <si>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</si>
  <si>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</si>
  <si>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</si>
  <si>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</si>
  <si>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</si>
  <si>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</si>
  <si>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</si>
  <si>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</si>
  <si>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</si>
  <si>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</si>
  <si>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</si>
  <si>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</si>
  <si>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</si>
  <si>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</si>
  <si>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</si>
  <si>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</si>
  <si>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</si>
  <si>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</si>
  <si>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</si>
  <si>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</si>
  <si>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</si>
  <si>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</si>
  <si>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</si>
  <si>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</si>
  <si>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</si>
  <si>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</si>
  <si>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</si>
  <si>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</si>
  <si>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</si>
  <si>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</si>
  <si>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</si>
  <si>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</si>
  <si>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</si>
  <si>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</si>
  <si>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</si>
  <si>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</si>
  <si>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</si>
  <si>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</si>
  <si>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</si>
  <si>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</si>
  <si>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</si>
  <si>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</si>
  <si>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</si>
  <si>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</si>
  <si>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</si>
  <si>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</si>
  <si>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</si>
  <si>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</si>
  <si>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</si>
  <si>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</si>
  <si>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</si>
  <si>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</si>
  <si>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</si>
  <si>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</si>
  <si>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</si>
  <si>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</si>
  <si>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</si>
  <si>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</si>
  <si>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</si>
  <si>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</si>
  <si>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</si>
  <si>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10/05/20 - VENCIMENTO 15/05/20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</si>
</sst>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39802</v>
      </c>
      <c r="C7" s="47">
        <f t="shared" si="0"/>
        <v>29925</v>
      </c>
      <c r="D7" s="47">
        <f t="shared" si="0"/>
        <v>51537</v>
      </c>
      <c r="E7" s="47">
        <f t="shared" si="0"/>
        <v>22637</v>
      </c>
      <c r="F7" s="47">
        <f t="shared" si="0"/>
        <v>32046</v>
      </c>
      <c r="G7" s="47">
        <f t="shared" si="0"/>
        <v>41209</v>
      </c>
      <c r="H7" s="47">
        <f t="shared" si="0"/>
        <v>43268</v>
      </c>
      <c r="I7" s="47">
        <f t="shared" si="0"/>
        <v>51439</v>
      </c>
      <c r="J7" s="47">
        <f t="shared" si="0"/>
        <v>10646</v>
      </c>
      <c r="K7" s="47">
        <f t="shared" si="0"/>
        <v>322509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3158</v>
      </c>
      <c r="C8" s="45">
        <f t="shared" si="1"/>
        <v>2762</v>
      </c>
      <c r="D8" s="45">
        <f t="shared" si="1"/>
        <v>4271</v>
      </c>
      <c r="E8" s="45">
        <f t="shared" si="1"/>
        <v>1945</v>
      </c>
      <c r="F8" s="45">
        <f t="shared" si="1"/>
        <v>2542</v>
      </c>
      <c r="G8" s="45">
        <f t="shared" si="1"/>
        <v>2321</v>
      </c>
      <c r="H8" s="45">
        <f t="shared" si="1"/>
        <v>2092</v>
      </c>
      <c r="I8" s="45">
        <f t="shared" si="1"/>
        <v>2992</v>
      </c>
      <c r="J8" s="45">
        <f t="shared" si="1"/>
        <v>286</v>
      </c>
      <c r="K8" s="38">
        <f>SUM(B8:J8)</f>
        <v>22369</v>
      </c>
      <c r="L8"/>
      <c r="M8"/>
      <c r="N8"/>
    </row>
    <row r="9" spans="1:14" ht="16.5" customHeight="1">
      <c r="A9" s="22" t="s">
        <v>36</v>
      </c>
      <c r="B9" s="45">
        <v>3157</v>
      </c>
      <c r="C9" s="45">
        <v>2762</v>
      </c>
      <c r="D9" s="45">
        <v>4268</v>
      </c>
      <c r="E9" s="45">
        <v>1944</v>
      </c>
      <c r="F9" s="45">
        <v>2541</v>
      </c>
      <c r="G9" s="45">
        <v>2319</v>
      </c>
      <c r="H9" s="45">
        <v>2092</v>
      </c>
      <c r="I9" s="45">
        <v>2992</v>
      </c>
      <c r="J9" s="45">
        <v>286</v>
      </c>
      <c r="K9" s="38">
        <f>SUM(B9:J9)</f>
        <v>22361</v>
      </c>
      <c r="L9"/>
      <c r="M9"/>
      <c r="N9"/>
    </row>
    <row r="10" spans="1:14" ht="16.5" customHeight="1">
      <c r="A10" s="22" t="s">
        <v>35</v>
      </c>
      <c r="B10" s="45">
        <v>1</v>
      </c>
      <c r="C10" s="45">
        <v>0</v>
      </c>
      <c r="D10" s="45">
        <v>3</v>
      </c>
      <c r="E10" s="45">
        <v>1</v>
      </c>
      <c r="F10" s="45">
        <v>1</v>
      </c>
      <c r="G10" s="45">
        <v>2</v>
      </c>
      <c r="H10" s="45">
        <v>0</v>
      </c>
      <c r="I10" s="45">
        <v>0</v>
      </c>
      <c r="J10" s="45">
        <v>0</v>
      </c>
      <c r="K10" s="38">
        <f>SUM(B10:J10)</f>
        <v>8</v>
      </c>
      <c r="L10"/>
      <c r="M10"/>
      <c r="N10"/>
    </row>
    <row r="11" spans="1:14" ht="16.5" customHeight="1">
      <c r="A11" s="44" t="s">
        <v>34</v>
      </c>
      <c r="B11" s="43">
        <v>36644</v>
      </c>
      <c r="C11" s="43">
        <v>27163</v>
      </c>
      <c r="D11" s="43">
        <v>47266</v>
      </c>
      <c r="E11" s="43">
        <v>20692</v>
      </c>
      <c r="F11" s="43">
        <v>29504</v>
      </c>
      <c r="G11" s="43">
        <v>38888</v>
      </c>
      <c r="H11" s="43">
        <v>41176</v>
      </c>
      <c r="I11" s="43">
        <v>48447</v>
      </c>
      <c r="J11" s="43">
        <v>10360</v>
      </c>
      <c r="K11" s="38">
        <f>SUM(B11:J11)</f>
        <v>300140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1.325049446526114</v>
      </c>
      <c r="C15" s="39">
        <v>1.738026904825868</v>
      </c>
      <c r="D15" s="39">
        <v>1.256204684874803</v>
      </c>
      <c r="E15" s="39">
        <v>1.787338754917261</v>
      </c>
      <c r="F15" s="39">
        <v>1.518930541501772</v>
      </c>
      <c r="G15" s="39">
        <v>1.659577329584833</v>
      </c>
      <c r="H15" s="39">
        <v>1.473974329056593</v>
      </c>
      <c r="I15" s="39">
        <v>1.488849004073549</v>
      </c>
      <c r="J15" s="39">
        <v>1.587396067212274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217232.14</v>
      </c>
      <c r="C17" s="36">
        <f t="shared" si="2"/>
        <v>221747.23</v>
      </c>
      <c r="D17" s="36">
        <f t="shared" si="2"/>
        <v>291952.62</v>
      </c>
      <c r="E17" s="36">
        <f t="shared" si="2"/>
        <v>172263.03999999998</v>
      </c>
      <c r="F17" s="36">
        <f t="shared" si="2"/>
        <v>208986.91999999998</v>
      </c>
      <c r="G17" s="36">
        <f t="shared" si="2"/>
        <v>279048.18</v>
      </c>
      <c r="H17" s="36">
        <f t="shared" si="2"/>
        <v>217006.62</v>
      </c>
      <c r="I17" s="36">
        <f t="shared" si="2"/>
        <v>293543.36000000004</v>
      </c>
      <c r="J17" s="36">
        <f t="shared" si="2"/>
        <v>70707.19</v>
      </c>
      <c r="K17" s="36">
        <f aca="true" t="shared" si="3" ref="K17:K22">SUM(B17:J17)</f>
        <v>1972487.3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135358.64</v>
      </c>
      <c r="C18" s="30">
        <f t="shared" si="4"/>
        <v>111713.02</v>
      </c>
      <c r="D18" s="30">
        <f t="shared" si="4"/>
        <v>213120.96</v>
      </c>
      <c r="E18" s="30">
        <f t="shared" si="4"/>
        <v>81497.73</v>
      </c>
      <c r="F18" s="30">
        <f t="shared" si="4"/>
        <v>122008.74</v>
      </c>
      <c r="G18" s="30">
        <f t="shared" si="4"/>
        <v>158634.05</v>
      </c>
      <c r="H18" s="30">
        <f t="shared" si="4"/>
        <v>132772.18</v>
      </c>
      <c r="I18" s="30">
        <f t="shared" si="4"/>
        <v>159337.45</v>
      </c>
      <c r="J18" s="30">
        <f t="shared" si="4"/>
        <v>37362.14</v>
      </c>
      <c r="K18" s="30">
        <f t="shared" si="3"/>
        <v>1151804.9099999997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43998.25</v>
      </c>
      <c r="C19" s="30">
        <f t="shared" si="5"/>
        <v>82447.21</v>
      </c>
      <c r="D19" s="30">
        <f t="shared" si="5"/>
        <v>54602.59</v>
      </c>
      <c r="E19" s="30">
        <f t="shared" si="5"/>
        <v>64166.32</v>
      </c>
      <c r="F19" s="30">
        <f t="shared" si="5"/>
        <v>63314.06</v>
      </c>
      <c r="G19" s="30">
        <f t="shared" si="5"/>
        <v>104631.42</v>
      </c>
      <c r="H19" s="30">
        <f t="shared" si="5"/>
        <v>62930.6</v>
      </c>
      <c r="I19" s="30">
        <f t="shared" si="5"/>
        <v>77891.95</v>
      </c>
      <c r="J19" s="30">
        <f t="shared" si="5"/>
        <v>21946.37</v>
      </c>
      <c r="K19" s="30">
        <f t="shared" si="3"/>
        <v>575928.7699999999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-13890.8</v>
      </c>
      <c r="C25" s="30">
        <f t="shared" si="6"/>
        <v>-12152.8</v>
      </c>
      <c r="D25" s="30">
        <f t="shared" si="6"/>
        <v>-18779.2</v>
      </c>
      <c r="E25" s="30">
        <f t="shared" si="6"/>
        <v>-8553.6</v>
      </c>
      <c r="F25" s="30">
        <f t="shared" si="6"/>
        <v>-11180.4</v>
      </c>
      <c r="G25" s="30">
        <f t="shared" si="6"/>
        <v>-10203.6</v>
      </c>
      <c r="H25" s="30">
        <f t="shared" si="6"/>
        <v>-9204.8</v>
      </c>
      <c r="I25" s="30">
        <f t="shared" si="6"/>
        <v>-13164.8</v>
      </c>
      <c r="J25" s="30">
        <f t="shared" si="6"/>
        <v>-1258.4</v>
      </c>
      <c r="K25" s="30">
        <f aca="true" t="shared" si="7" ref="K25:K33">SUM(B25:J25)</f>
        <v>-98388.40000000001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-13890.8</v>
      </c>
      <c r="C26" s="30">
        <f t="shared" si="8"/>
        <v>-12152.8</v>
      </c>
      <c r="D26" s="30">
        <f t="shared" si="8"/>
        <v>-18779.2</v>
      </c>
      <c r="E26" s="30">
        <f t="shared" si="8"/>
        <v>-8553.6</v>
      </c>
      <c r="F26" s="30">
        <f t="shared" si="8"/>
        <v>-11180.4</v>
      </c>
      <c r="G26" s="30">
        <f t="shared" si="8"/>
        <v>-10203.6</v>
      </c>
      <c r="H26" s="30">
        <f t="shared" si="8"/>
        <v>-9204.8</v>
      </c>
      <c r="I26" s="30">
        <f t="shared" si="8"/>
        <v>-13164.8</v>
      </c>
      <c r="J26" s="30">
        <f t="shared" si="8"/>
        <v>-1258.4</v>
      </c>
      <c r="K26" s="30">
        <f t="shared" si="7"/>
        <v>-98388.40000000001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-13890.8</v>
      </c>
      <c r="C27" s="30">
        <f aca="true" t="shared" si="9" ref="C27:J27">-ROUND((C9)*$E$3,2)</f>
        <v>-12152.8</v>
      </c>
      <c r="D27" s="30">
        <f t="shared" si="9"/>
        <v>-18779.2</v>
      </c>
      <c r="E27" s="30">
        <f t="shared" si="9"/>
        <v>-8553.6</v>
      </c>
      <c r="F27" s="30">
        <f t="shared" si="9"/>
        <v>-11180.4</v>
      </c>
      <c r="G27" s="30">
        <f t="shared" si="9"/>
        <v>-10203.6</v>
      </c>
      <c r="H27" s="30">
        <f t="shared" si="9"/>
        <v>-9204.8</v>
      </c>
      <c r="I27" s="30">
        <f t="shared" si="9"/>
        <v>-13164.8</v>
      </c>
      <c r="J27" s="30">
        <f t="shared" si="9"/>
        <v>-1258.4</v>
      </c>
      <c r="K27" s="30">
        <f t="shared" si="7"/>
        <v>-98388.40000000001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203341.34000000003</v>
      </c>
      <c r="C45" s="27">
        <f aca="true" t="shared" si="11" ref="C45:J45">IF(C17+C25+C46&lt;0,0,C17+C25+C46)</f>
        <v>209594.43000000002</v>
      </c>
      <c r="D45" s="27">
        <f t="shared" si="11"/>
        <v>273173.42</v>
      </c>
      <c r="E45" s="27">
        <f t="shared" si="11"/>
        <v>163709.43999999997</v>
      </c>
      <c r="F45" s="27">
        <f t="shared" si="11"/>
        <v>197806.52</v>
      </c>
      <c r="G45" s="27">
        <f t="shared" si="11"/>
        <v>268844.58</v>
      </c>
      <c r="H45" s="27">
        <f t="shared" si="11"/>
        <v>207801.82</v>
      </c>
      <c r="I45" s="27">
        <f t="shared" si="11"/>
        <v>280378.56000000006</v>
      </c>
      <c r="J45" s="27">
        <f t="shared" si="11"/>
        <v>69448.79000000001</v>
      </c>
      <c r="K45" s="20">
        <f>SUM(B45:J45)</f>
        <v>1874098.9000000001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203341.34</v>
      </c>
      <c r="C51" s="10">
        <f t="shared" si="13"/>
        <v>209594.43</v>
      </c>
      <c r="D51" s="10">
        <f t="shared" si="13"/>
        <v>273173.41</v>
      </c>
      <c r="E51" s="10">
        <f t="shared" si="13"/>
        <v>163709.44</v>
      </c>
      <c r="F51" s="10">
        <f t="shared" si="13"/>
        <v>197806.52</v>
      </c>
      <c r="G51" s="10">
        <f t="shared" si="13"/>
        <v>268844.58</v>
      </c>
      <c r="H51" s="10">
        <f t="shared" si="13"/>
        <v>207801.83</v>
      </c>
      <c r="I51" s="10">
        <f>SUM(I52:I64)</f>
        <v>280378.56</v>
      </c>
      <c r="J51" s="10">
        <f t="shared" si="13"/>
        <v>69448.79</v>
      </c>
      <c r="K51" s="5">
        <f>SUM(K52:K64)</f>
        <v>1874098.9</v>
      </c>
      <c r="L51" s="9"/>
    </row>
    <row r="52" spans="1:11" ht="16.5" customHeight="1">
      <c r="A52" s="7" t="s">
        <v>61</v>
      </c>
      <c r="B52" s="8">
        <v>176967.97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176967.97</v>
      </c>
    </row>
    <row r="53" spans="1:11" ht="16.5" customHeight="1">
      <c r="A53" s="7" t="s">
        <v>62</v>
      </c>
      <c r="B53" s="8">
        <v>26373.37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26373.37</v>
      </c>
    </row>
    <row r="54" spans="1:11" ht="16.5" customHeight="1">
      <c r="A54" s="7" t="s">
        <v>4</v>
      </c>
      <c r="B54" s="6">
        <v>0</v>
      </c>
      <c r="C54" s="8">
        <v>209594.43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209594.43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273173.41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273173.41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163709.44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163709.44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197806.52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197806.52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268844.58</v>
      </c>
      <c r="H58" s="6">
        <v>0</v>
      </c>
      <c r="I58" s="6">
        <v>0</v>
      </c>
      <c r="J58" s="6">
        <v>0</v>
      </c>
      <c r="K58" s="5">
        <f t="shared" si="14"/>
        <v>268844.58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207801.83</v>
      </c>
      <c r="I59" s="6">
        <v>0</v>
      </c>
      <c r="J59" s="6">
        <v>0</v>
      </c>
      <c r="K59" s="5">
        <f t="shared" si="14"/>
        <v>207801.83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91767.9</v>
      </c>
      <c r="J61" s="6">
        <v>0</v>
      </c>
      <c r="K61" s="5">
        <f t="shared" si="14"/>
        <v>91767.9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188610.66</v>
      </c>
      <c r="J62" s="6">
        <v>0</v>
      </c>
      <c r="K62" s="5">
        <f t="shared" si="14"/>
        <v>188610.66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69448.79</v>
      </c>
      <c r="K63" s="5">
        <f t="shared" si="14"/>
        <v>69448.79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2020-05-14T20:12:56Z</dcterms:modified>
  <cp:category/>
  <cp:version/>
  <cp:contentType/>
  <cp:contentStatus/>
</cp:coreProperties>
</file>