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<sst xmlns="http://schemas.openxmlformats.org/spreadsheetml/2006/main" count="72" uniqueCount="71">
  <si>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</si>
  <si>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</si>
  <si>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</si>
  <si>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</si>
  <si>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</si>
  <si>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</si>
  <si>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</si>
  <si>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</si>
  <si>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</si>
  <si>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</si>
  <si>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</si>
  <si>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</si>
  <si>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</si>
  <si>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</si>
  <si>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</si>
  <si>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</si>
  <si>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</si>
  <si>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</si>
  <si>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</si>
  <si>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</si>
  <si>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</si>
  <si>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</si>
  <si>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</si>
  <si>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</si>
  <si>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</si>
  <si>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</si>
  <si>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</si>
  <si>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</si>
  <si>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</si>
  <si>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</si>
  <si>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</si>
  <si>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</si>
  <si>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</si>
  <si>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</si>
  <si>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</si>
  <si>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</si>
  <si>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</si>
  <si>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</si>
  <si>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</si>
  <si>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</si>
  <si>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</si>
  <si>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</si>
  <si>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</si>
  <si>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</si>
  <si>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</si>
  <si>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</si>
  <si>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</si>
  <si>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</si>
  <si>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</si>
  <si>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</si>
  <si>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</si>
  <si>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</si>
  <si>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</si>
  <si>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</si>
  <si>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</si>
  <si>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</si>
  <si>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</si>
  <si>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</si>
  <si>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</si>
  <si>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</si>
  <si>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</si>
  <si>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</si>
  <si>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</si>
  <si>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</si>
  <si>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</si>
  <si>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</si>
  <si>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</si>
  <si>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</si>
  <si>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</si>
  <si>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</si>
  <si>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06/05/20 - VENCIMENTO 13/05/20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</si>
</sst>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126877</v>
      </c>
      <c r="C7" s="47">
        <f t="shared" si="0"/>
        <v>98260</v>
      </c>
      <c r="D7" s="47">
        <f t="shared" si="0"/>
        <v>152270</v>
      </c>
      <c r="E7" s="47">
        <f t="shared" si="0"/>
        <v>80341</v>
      </c>
      <c r="F7" s="47">
        <f t="shared" si="0"/>
        <v>92336</v>
      </c>
      <c r="G7" s="47">
        <f t="shared" si="0"/>
        <v>109042</v>
      </c>
      <c r="H7" s="47">
        <f t="shared" si="0"/>
        <v>113539</v>
      </c>
      <c r="I7" s="47">
        <f t="shared" si="0"/>
        <v>149164</v>
      </c>
      <c r="J7" s="47">
        <f t="shared" si="0"/>
        <v>34524</v>
      </c>
      <c r="K7" s="47">
        <f t="shared" si="0"/>
        <v>956353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7600</v>
      </c>
      <c r="C8" s="45">
        <f t="shared" si="1"/>
        <v>5964</v>
      </c>
      <c r="D8" s="45">
        <f t="shared" si="1"/>
        <v>8191</v>
      </c>
      <c r="E8" s="45">
        <f t="shared" si="1"/>
        <v>4657</v>
      </c>
      <c r="F8" s="45">
        <f t="shared" si="1"/>
        <v>6258</v>
      </c>
      <c r="G8" s="45">
        <f t="shared" si="1"/>
        <v>3846</v>
      </c>
      <c r="H8" s="45">
        <f t="shared" si="1"/>
        <v>3638</v>
      </c>
      <c r="I8" s="45">
        <f t="shared" si="1"/>
        <v>7526</v>
      </c>
      <c r="J8" s="45">
        <f t="shared" si="1"/>
        <v>810</v>
      </c>
      <c r="K8" s="38">
        <f>SUM(B8:J8)</f>
        <v>48490</v>
      </c>
      <c r="L8"/>
      <c r="M8"/>
      <c r="N8"/>
    </row>
    <row r="9" spans="1:14" ht="16.5" customHeight="1">
      <c r="A9" s="22" t="s">
        <v>36</v>
      </c>
      <c r="B9" s="45">
        <v>7597</v>
      </c>
      <c r="C9" s="45">
        <v>5963</v>
      </c>
      <c r="D9" s="45">
        <v>8191</v>
      </c>
      <c r="E9" s="45">
        <v>4653</v>
      </c>
      <c r="F9" s="45">
        <v>6256</v>
      </c>
      <c r="G9" s="45">
        <v>3846</v>
      </c>
      <c r="H9" s="45">
        <v>3638</v>
      </c>
      <c r="I9" s="45">
        <v>7520</v>
      </c>
      <c r="J9" s="45">
        <v>810</v>
      </c>
      <c r="K9" s="38">
        <f>SUM(B9:J9)</f>
        <v>48474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1</v>
      </c>
      <c r="D10" s="45">
        <v>0</v>
      </c>
      <c r="E10" s="45">
        <v>4</v>
      </c>
      <c r="F10" s="45">
        <v>2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16</v>
      </c>
      <c r="L10"/>
      <c r="M10"/>
      <c r="N10"/>
    </row>
    <row r="11" spans="1:14" ht="16.5" customHeight="1">
      <c r="A11" s="44" t="s">
        <v>34</v>
      </c>
      <c r="B11" s="43">
        <v>119277</v>
      </c>
      <c r="C11" s="43">
        <v>92296</v>
      </c>
      <c r="D11" s="43">
        <v>144079</v>
      </c>
      <c r="E11" s="43">
        <v>75684</v>
      </c>
      <c r="F11" s="43">
        <v>86078</v>
      </c>
      <c r="G11" s="43">
        <v>105196</v>
      </c>
      <c r="H11" s="43">
        <v>109901</v>
      </c>
      <c r="I11" s="43">
        <v>141638</v>
      </c>
      <c r="J11" s="43">
        <v>33714</v>
      </c>
      <c r="K11" s="38">
        <f>SUM(B11:J11)</f>
        <v>907863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1.375154933566404</v>
      </c>
      <c r="C15" s="39">
        <v>1.78359751638632</v>
      </c>
      <c r="D15" s="39">
        <v>1.326443992605281</v>
      </c>
      <c r="E15" s="39">
        <v>1.83594774265796</v>
      </c>
      <c r="F15" s="39">
        <v>1.579714276311865</v>
      </c>
      <c r="G15" s="39">
        <v>1.734648025822661</v>
      </c>
      <c r="H15" s="39">
        <v>1.595466278924091</v>
      </c>
      <c r="I15" s="39">
        <v>1.545097927307323</v>
      </c>
      <c r="J15" s="39">
        <v>1.577840531413464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631231.64</v>
      </c>
      <c r="C17" s="36">
        <f t="shared" si="2"/>
        <v>681836.27</v>
      </c>
      <c r="D17" s="36">
        <f t="shared" si="2"/>
        <v>859467.15</v>
      </c>
      <c r="E17" s="36">
        <f t="shared" si="2"/>
        <v>557635.25</v>
      </c>
      <c r="F17" s="36">
        <f t="shared" si="2"/>
        <v>579014.0199999999</v>
      </c>
      <c r="G17" s="36">
        <f t="shared" si="2"/>
        <v>743913.6699999999</v>
      </c>
      <c r="H17" s="36">
        <f t="shared" si="2"/>
        <v>577173.51</v>
      </c>
      <c r="I17" s="36">
        <f t="shared" si="2"/>
        <v>770227.09</v>
      </c>
      <c r="J17" s="36">
        <f t="shared" si="2"/>
        <v>202572.96</v>
      </c>
      <c r="K17" s="36">
        <f aca="true" t="shared" si="3" ref="K17:K22">SUM(B17:J17)</f>
        <v>5603071.56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431483.3</v>
      </c>
      <c r="C18" s="30">
        <f t="shared" si="4"/>
        <v>366814.41</v>
      </c>
      <c r="D18" s="30">
        <f t="shared" si="4"/>
        <v>629682.13</v>
      </c>
      <c r="E18" s="30">
        <f t="shared" si="4"/>
        <v>289243.67</v>
      </c>
      <c r="F18" s="30">
        <f t="shared" si="4"/>
        <v>351550.85</v>
      </c>
      <c r="G18" s="30">
        <f t="shared" si="4"/>
        <v>419757.18</v>
      </c>
      <c r="H18" s="30">
        <f t="shared" si="4"/>
        <v>348405.78</v>
      </c>
      <c r="I18" s="30">
        <f t="shared" si="4"/>
        <v>462050.41</v>
      </c>
      <c r="J18" s="30">
        <f t="shared" si="4"/>
        <v>121161.98</v>
      </c>
      <c r="K18" s="30">
        <f t="shared" si="3"/>
        <v>3420149.7100000004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161873.09</v>
      </c>
      <c r="C19" s="30">
        <f t="shared" si="5"/>
        <v>287434.86</v>
      </c>
      <c r="D19" s="30">
        <f t="shared" si="5"/>
        <v>205555.95</v>
      </c>
      <c r="E19" s="30">
        <f t="shared" si="5"/>
        <v>241792.59</v>
      </c>
      <c r="F19" s="30">
        <f t="shared" si="5"/>
        <v>203799.05</v>
      </c>
      <c r="G19" s="30">
        <f t="shared" si="5"/>
        <v>308373.78</v>
      </c>
      <c r="H19" s="30">
        <f t="shared" si="5"/>
        <v>207463.89</v>
      </c>
      <c r="I19" s="30">
        <f t="shared" si="5"/>
        <v>251862.72</v>
      </c>
      <c r="J19" s="30">
        <f t="shared" si="5"/>
        <v>70012.3</v>
      </c>
      <c r="K19" s="30">
        <f t="shared" si="3"/>
        <v>1938168.23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-86550.70000000001</v>
      </c>
      <c r="C25" s="30">
        <f t="shared" si="6"/>
        <v>-29978.45</v>
      </c>
      <c r="D25" s="30">
        <f t="shared" si="6"/>
        <v>-52795.55</v>
      </c>
      <c r="E25" s="30">
        <f t="shared" si="6"/>
        <v>-80653.15</v>
      </c>
      <c r="F25" s="30">
        <f t="shared" si="6"/>
        <v>-27526.4</v>
      </c>
      <c r="G25" s="30">
        <f t="shared" si="6"/>
        <v>-97530.18000000001</v>
      </c>
      <c r="H25" s="30">
        <f t="shared" si="6"/>
        <v>-30053.34</v>
      </c>
      <c r="I25" s="30">
        <f t="shared" si="6"/>
        <v>-55007.85</v>
      </c>
      <c r="J25" s="30">
        <f t="shared" si="6"/>
        <v>-10326.36</v>
      </c>
      <c r="K25" s="30">
        <f aca="true" t="shared" si="7" ref="K25:K33">SUM(B25:J25)</f>
        <v>-470421.98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-86550.70000000001</v>
      </c>
      <c r="C26" s="30">
        <f t="shared" si="8"/>
        <v>-29978.45</v>
      </c>
      <c r="D26" s="30">
        <f t="shared" si="8"/>
        <v>-52795.55</v>
      </c>
      <c r="E26" s="30">
        <f t="shared" si="8"/>
        <v>-80653.15</v>
      </c>
      <c r="F26" s="30">
        <f t="shared" si="8"/>
        <v>-27526.4</v>
      </c>
      <c r="G26" s="30">
        <f t="shared" si="8"/>
        <v>-97530.18000000001</v>
      </c>
      <c r="H26" s="30">
        <f t="shared" si="8"/>
        <v>-30053.34</v>
      </c>
      <c r="I26" s="30">
        <f t="shared" si="8"/>
        <v>-55007.85</v>
      </c>
      <c r="J26" s="30">
        <f t="shared" si="8"/>
        <v>-10326.36</v>
      </c>
      <c r="K26" s="30">
        <f t="shared" si="7"/>
        <v>-470421.98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-33426.8</v>
      </c>
      <c r="C27" s="30">
        <f aca="true" t="shared" si="9" ref="C27:J27">-ROUND((C9)*$E$3,2)</f>
        <v>-26237.2</v>
      </c>
      <c r="D27" s="30">
        <f t="shared" si="9"/>
        <v>-36040.4</v>
      </c>
      <c r="E27" s="30">
        <f t="shared" si="9"/>
        <v>-20473.2</v>
      </c>
      <c r="F27" s="30">
        <f t="shared" si="9"/>
        <v>-27526.4</v>
      </c>
      <c r="G27" s="30">
        <f t="shared" si="9"/>
        <v>-16922.4</v>
      </c>
      <c r="H27" s="30">
        <f t="shared" si="9"/>
        <v>-16007.2</v>
      </c>
      <c r="I27" s="30">
        <f t="shared" si="9"/>
        <v>-33088</v>
      </c>
      <c r="J27" s="30">
        <f t="shared" si="9"/>
        <v>-3564</v>
      </c>
      <c r="K27" s="30">
        <f t="shared" si="7"/>
        <v>-213285.6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-492.8</v>
      </c>
      <c r="C29" s="30">
        <v>-92.4</v>
      </c>
      <c r="D29" s="30">
        <v>-92.4</v>
      </c>
      <c r="E29" s="30">
        <v>-30.8</v>
      </c>
      <c r="F29" s="26">
        <v>0</v>
      </c>
      <c r="G29" s="30">
        <v>-123.2</v>
      </c>
      <c r="H29" s="30">
        <v>0</v>
      </c>
      <c r="I29" s="30">
        <v>0</v>
      </c>
      <c r="J29" s="30">
        <v>0</v>
      </c>
      <c r="K29" s="30">
        <f t="shared" si="7"/>
        <v>-831.6</v>
      </c>
      <c r="L29"/>
      <c r="M29"/>
      <c r="N29"/>
    </row>
    <row r="30" spans="1:14" ht="16.5" customHeight="1">
      <c r="A30" s="25" t="s">
        <v>21</v>
      </c>
      <c r="B30" s="30">
        <v>-52631.1</v>
      </c>
      <c r="C30" s="30">
        <v>-3648.85</v>
      </c>
      <c r="D30" s="30">
        <v>-16662.75</v>
      </c>
      <c r="E30" s="30">
        <v>-60149.15</v>
      </c>
      <c r="F30" s="26">
        <v>0</v>
      </c>
      <c r="G30" s="30">
        <v>-80484.58</v>
      </c>
      <c r="H30" s="30">
        <v>-14046.14</v>
      </c>
      <c r="I30" s="30">
        <v>-21919.85</v>
      </c>
      <c r="J30" s="30">
        <v>-6762.36</v>
      </c>
      <c r="K30" s="30">
        <f t="shared" si="7"/>
        <v>-256304.78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544680.94</v>
      </c>
      <c r="C45" s="27">
        <f aca="true" t="shared" si="11" ref="C45:J45">IF(C17+C25+C46&lt;0,0,C17+C25+C46)</f>
        <v>651857.8200000001</v>
      </c>
      <c r="D45" s="27">
        <f t="shared" si="11"/>
        <v>806671.6</v>
      </c>
      <c r="E45" s="27">
        <f t="shared" si="11"/>
        <v>476982.1</v>
      </c>
      <c r="F45" s="27">
        <f t="shared" si="11"/>
        <v>551487.6199999999</v>
      </c>
      <c r="G45" s="27">
        <f t="shared" si="11"/>
        <v>646383.4899999999</v>
      </c>
      <c r="H45" s="27">
        <f t="shared" si="11"/>
        <v>547120.17</v>
      </c>
      <c r="I45" s="27">
        <f t="shared" si="11"/>
        <v>715219.24</v>
      </c>
      <c r="J45" s="27">
        <f t="shared" si="11"/>
        <v>192246.59999999998</v>
      </c>
      <c r="K45" s="20">
        <f>SUM(B45:J45)</f>
        <v>5132649.58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544680.9400000001</v>
      </c>
      <c r="C51" s="10">
        <f t="shared" si="13"/>
        <v>651857.81</v>
      </c>
      <c r="D51" s="10">
        <f t="shared" si="13"/>
        <v>806671.6</v>
      </c>
      <c r="E51" s="10">
        <f t="shared" si="13"/>
        <v>476982.1</v>
      </c>
      <c r="F51" s="10">
        <f t="shared" si="13"/>
        <v>551487.62</v>
      </c>
      <c r="G51" s="10">
        <f t="shared" si="13"/>
        <v>646383.49</v>
      </c>
      <c r="H51" s="10">
        <f t="shared" si="13"/>
        <v>547120.17</v>
      </c>
      <c r="I51" s="10">
        <f>SUM(I52:I64)</f>
        <v>715219.24</v>
      </c>
      <c r="J51" s="10">
        <f t="shared" si="13"/>
        <v>192246.6</v>
      </c>
      <c r="K51" s="5">
        <f>SUM(K52:K64)</f>
        <v>5132649.57</v>
      </c>
      <c r="L51" s="9"/>
    </row>
    <row r="52" spans="1:11" ht="16.5" customHeight="1">
      <c r="A52" s="7" t="s">
        <v>61</v>
      </c>
      <c r="B52" s="8">
        <v>475397.52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475397.52</v>
      </c>
    </row>
    <row r="53" spans="1:11" ht="16.5" customHeight="1">
      <c r="A53" s="7" t="s">
        <v>62</v>
      </c>
      <c r="B53" s="8">
        <v>69283.42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69283.42</v>
      </c>
    </row>
    <row r="54" spans="1:11" ht="16.5" customHeight="1">
      <c r="A54" s="7" t="s">
        <v>4</v>
      </c>
      <c r="B54" s="6">
        <v>0</v>
      </c>
      <c r="C54" s="8">
        <v>651857.81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651857.81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806671.6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806671.6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476982.1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476982.1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551487.62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551487.62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646383.49</v>
      </c>
      <c r="H58" s="6">
        <v>0</v>
      </c>
      <c r="I58" s="6">
        <v>0</v>
      </c>
      <c r="J58" s="6">
        <v>0</v>
      </c>
      <c r="K58" s="5">
        <f t="shared" si="14"/>
        <v>646383.49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547120.17</v>
      </c>
      <c r="I59" s="6">
        <v>0</v>
      </c>
      <c r="J59" s="6">
        <v>0</v>
      </c>
      <c r="K59" s="5">
        <f t="shared" si="14"/>
        <v>547120.17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260983.5</v>
      </c>
      <c r="J61" s="6">
        <v>0</v>
      </c>
      <c r="K61" s="5">
        <f t="shared" si="14"/>
        <v>260983.5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454235.74</v>
      </c>
      <c r="J62" s="6">
        <v>0</v>
      </c>
      <c r="K62" s="5">
        <f t="shared" si="14"/>
        <v>454235.74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192246.6</v>
      </c>
      <c r="K63" s="5">
        <f t="shared" si="14"/>
        <v>192246.6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2020-05-12T17:53:23Z</dcterms:modified>
  <cp:category/>
  <cp:version/>
  <cp:contentType/>
  <cp:contentStatus/>
</cp:coreProperties>
</file>