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<sst xmlns="http://schemas.openxmlformats.org/spreadsheetml/2006/main" count="72" uniqueCount="71">
  <si>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</si>
  <si>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</si>
  <si>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</si>
  <si>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</si>
  <si>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</si>
  <si>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</si>
  <si>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</si>
  <si>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</si>
  <si>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</si>
  <si>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</si>
  <si>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</si>
  <si>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</si>
  <si>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</si>
  <si>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</si>
  <si>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</si>
  <si>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</si>
  <si>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</si>
  <si>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</si>
  <si>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</si>
  <si>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</si>
  <si>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</si>
  <si>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</si>
  <si>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</si>
  <si>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</si>
  <si>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</si>
  <si>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</si>
  <si>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</si>
  <si>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</si>
  <si>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</si>
  <si>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</si>
  <si>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</si>
  <si>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</si>
  <si>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</si>
  <si>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</si>
  <si>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</si>
  <si>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</si>
  <si>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</si>
  <si>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</si>
  <si>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</si>
  <si>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</si>
  <si>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</si>
  <si>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</si>
  <si>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</si>
  <si>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</si>
  <si>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</si>
  <si>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</si>
  <si>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</si>
  <si>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</si>
  <si>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</si>
  <si>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</si>
  <si>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</si>
  <si>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</si>
  <si>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</si>
  <si>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</si>
  <si>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</si>
  <si>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</si>
  <si>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</si>
  <si>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</si>
  <si>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</si>
  <si>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</si>
  <si>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</si>
  <si>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</si>
  <si>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</si>
  <si>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</si>
  <si>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</si>
  <si>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</si>
  <si>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</si>
  <si>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</si>
  <si>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</si>
  <si>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</si>
  <si>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04/05/20 - VENCIMENTO 11/05/20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</si>
</sst>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6" sqref="B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125569</v>
      </c>
      <c r="C7" s="47">
        <f t="shared" si="0"/>
        <v>98132</v>
      </c>
      <c r="D7" s="47">
        <f t="shared" si="0"/>
        <v>149668</v>
      </c>
      <c r="E7" s="47">
        <f t="shared" si="0"/>
        <v>78870</v>
      </c>
      <c r="F7" s="47">
        <f t="shared" si="0"/>
        <v>91103</v>
      </c>
      <c r="G7" s="47">
        <f t="shared" si="0"/>
        <v>108671</v>
      </c>
      <c r="H7" s="47">
        <f t="shared" si="0"/>
        <v>117871</v>
      </c>
      <c r="I7" s="47">
        <f t="shared" si="0"/>
        <v>149664</v>
      </c>
      <c r="J7" s="47">
        <f t="shared" si="0"/>
        <v>35303</v>
      </c>
      <c r="K7" s="47">
        <f t="shared" si="0"/>
        <v>954851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8196</v>
      </c>
      <c r="C8" s="45">
        <f t="shared" si="1"/>
        <v>6470</v>
      </c>
      <c r="D8" s="45">
        <f t="shared" si="1"/>
        <v>9250</v>
      </c>
      <c r="E8" s="45">
        <f t="shared" si="1"/>
        <v>4842</v>
      </c>
      <c r="F8" s="45">
        <f t="shared" si="1"/>
        <v>6352</v>
      </c>
      <c r="G8" s="45">
        <f t="shared" si="1"/>
        <v>4208</v>
      </c>
      <c r="H8" s="45">
        <f t="shared" si="1"/>
        <v>4134</v>
      </c>
      <c r="I8" s="45">
        <f t="shared" si="1"/>
        <v>8158</v>
      </c>
      <c r="J8" s="45">
        <f t="shared" si="1"/>
        <v>935</v>
      </c>
      <c r="K8" s="38">
        <f>SUM(B8:J8)</f>
        <v>52545</v>
      </c>
      <c r="L8"/>
      <c r="M8"/>
      <c r="N8"/>
    </row>
    <row r="9" spans="1:14" ht="16.5" customHeight="1">
      <c r="A9" s="22" t="s">
        <v>36</v>
      </c>
      <c r="B9" s="45">
        <v>8194</v>
      </c>
      <c r="C9" s="45">
        <v>6468</v>
      </c>
      <c r="D9" s="45">
        <v>9250</v>
      </c>
      <c r="E9" s="45">
        <v>4840</v>
      </c>
      <c r="F9" s="45">
        <v>6348</v>
      </c>
      <c r="G9" s="45">
        <v>4206</v>
      </c>
      <c r="H9" s="45">
        <v>4134</v>
      </c>
      <c r="I9" s="45">
        <v>8149</v>
      </c>
      <c r="J9" s="45">
        <v>935</v>
      </c>
      <c r="K9" s="38">
        <f>SUM(B9:J9)</f>
        <v>52524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2</v>
      </c>
      <c r="D10" s="45">
        <v>0</v>
      </c>
      <c r="E10" s="45">
        <v>2</v>
      </c>
      <c r="F10" s="45">
        <v>4</v>
      </c>
      <c r="G10" s="45">
        <v>2</v>
      </c>
      <c r="H10" s="45">
        <v>0</v>
      </c>
      <c r="I10" s="45">
        <v>9</v>
      </c>
      <c r="J10" s="45">
        <v>0</v>
      </c>
      <c r="K10" s="38">
        <f>SUM(B10:J10)</f>
        <v>21</v>
      </c>
      <c r="L10"/>
      <c r="M10"/>
      <c r="N10"/>
    </row>
    <row r="11" spans="1:14" ht="16.5" customHeight="1">
      <c r="A11" s="44" t="s">
        <v>34</v>
      </c>
      <c r="B11" s="43">
        <v>117373</v>
      </c>
      <c r="C11" s="43">
        <v>91662</v>
      </c>
      <c r="D11" s="43">
        <v>140418</v>
      </c>
      <c r="E11" s="43">
        <v>74028</v>
      </c>
      <c r="F11" s="43">
        <v>84751</v>
      </c>
      <c r="G11" s="43">
        <v>104463</v>
      </c>
      <c r="H11" s="43">
        <v>113737</v>
      </c>
      <c r="I11" s="43">
        <v>141506</v>
      </c>
      <c r="J11" s="43">
        <v>34368</v>
      </c>
      <c r="K11" s="38">
        <f>SUM(B11:J11)</f>
        <v>902306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1.386689183617404</v>
      </c>
      <c r="C15" s="39">
        <v>1.785398800342651</v>
      </c>
      <c r="D15" s="39">
        <v>1.345035449811715</v>
      </c>
      <c r="E15" s="39">
        <v>1.863861682466662</v>
      </c>
      <c r="F15" s="39">
        <v>1.597492537972855</v>
      </c>
      <c r="G15" s="39">
        <v>1.739082503520853</v>
      </c>
      <c r="H15" s="39">
        <v>1.545604154437456</v>
      </c>
      <c r="I15" s="39">
        <v>1.540736322819951</v>
      </c>
      <c r="J15" s="39">
        <v>1.547240134473245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630040.15</v>
      </c>
      <c r="C17" s="36">
        <f t="shared" si="2"/>
        <v>681643.87</v>
      </c>
      <c r="D17" s="36">
        <f t="shared" si="2"/>
        <v>856701.2099999998</v>
      </c>
      <c r="E17" s="36">
        <f t="shared" si="2"/>
        <v>555838.36</v>
      </c>
      <c r="F17" s="36">
        <f t="shared" si="2"/>
        <v>577764.7100000001</v>
      </c>
      <c r="G17" s="36">
        <f t="shared" si="2"/>
        <v>743291.37</v>
      </c>
      <c r="H17" s="36">
        <f t="shared" si="2"/>
        <v>580347.24</v>
      </c>
      <c r="I17" s="36">
        <f t="shared" si="2"/>
        <v>770598.1</v>
      </c>
      <c r="J17" s="36">
        <f t="shared" si="2"/>
        <v>203095.36</v>
      </c>
      <c r="K17" s="36">
        <f aca="true" t="shared" si="3" ref="K17:K22">SUM(B17:J17)</f>
        <v>5599320.37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427035.06</v>
      </c>
      <c r="C18" s="30">
        <f t="shared" si="4"/>
        <v>366336.57</v>
      </c>
      <c r="D18" s="30">
        <f t="shared" si="4"/>
        <v>618922.08</v>
      </c>
      <c r="E18" s="30">
        <f t="shared" si="4"/>
        <v>283947.77</v>
      </c>
      <c r="F18" s="30">
        <f t="shared" si="4"/>
        <v>346856.45</v>
      </c>
      <c r="G18" s="30">
        <f t="shared" si="4"/>
        <v>418329.01</v>
      </c>
      <c r="H18" s="30">
        <f t="shared" si="4"/>
        <v>361698.95</v>
      </c>
      <c r="I18" s="30">
        <f t="shared" si="4"/>
        <v>463599.21</v>
      </c>
      <c r="J18" s="30">
        <f t="shared" si="4"/>
        <v>123895.88</v>
      </c>
      <c r="K18" s="30">
        <f t="shared" si="3"/>
        <v>3410620.98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165129.84</v>
      </c>
      <c r="C19" s="30">
        <f t="shared" si="5"/>
        <v>287720.3</v>
      </c>
      <c r="D19" s="30">
        <f t="shared" si="5"/>
        <v>213550.06</v>
      </c>
      <c r="E19" s="30">
        <f t="shared" si="5"/>
        <v>245291.6</v>
      </c>
      <c r="F19" s="30">
        <f t="shared" si="5"/>
        <v>207244.14</v>
      </c>
      <c r="G19" s="30">
        <f t="shared" si="5"/>
        <v>309179.65</v>
      </c>
      <c r="H19" s="30">
        <f t="shared" si="5"/>
        <v>197344.45</v>
      </c>
      <c r="I19" s="30">
        <f t="shared" si="5"/>
        <v>250684.93</v>
      </c>
      <c r="J19" s="30">
        <f t="shared" si="5"/>
        <v>67800.8</v>
      </c>
      <c r="K19" s="30">
        <f t="shared" si="3"/>
        <v>1943945.7699999998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-87496.78</v>
      </c>
      <c r="C25" s="30">
        <f t="shared" si="6"/>
        <v>-30369.4</v>
      </c>
      <c r="D25" s="30">
        <f t="shared" si="6"/>
        <v>-57263.04000000001</v>
      </c>
      <c r="E25" s="30">
        <f t="shared" si="6"/>
        <v>-68082.35</v>
      </c>
      <c r="F25" s="30">
        <f t="shared" si="6"/>
        <v>-27931.2</v>
      </c>
      <c r="G25" s="30">
        <f t="shared" si="6"/>
        <v>-86472.48</v>
      </c>
      <c r="H25" s="30">
        <f t="shared" si="6"/>
        <v>-30279.739999999998</v>
      </c>
      <c r="I25" s="30">
        <f t="shared" si="6"/>
        <v>-54723.02</v>
      </c>
      <c r="J25" s="30">
        <f t="shared" si="6"/>
        <v>-9934.66</v>
      </c>
      <c r="K25" s="30">
        <f aca="true" t="shared" si="7" ref="K25:K33">SUM(B25:J25)</f>
        <v>-452552.67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-87496.78</v>
      </c>
      <c r="C26" s="30">
        <f t="shared" si="8"/>
        <v>-30369.4</v>
      </c>
      <c r="D26" s="30">
        <f t="shared" si="8"/>
        <v>-57263.04000000001</v>
      </c>
      <c r="E26" s="30">
        <f t="shared" si="8"/>
        <v>-68082.35</v>
      </c>
      <c r="F26" s="30">
        <f t="shared" si="8"/>
        <v>-27931.2</v>
      </c>
      <c r="G26" s="30">
        <f t="shared" si="8"/>
        <v>-86472.48</v>
      </c>
      <c r="H26" s="30">
        <f t="shared" si="8"/>
        <v>-30279.739999999998</v>
      </c>
      <c r="I26" s="30">
        <f t="shared" si="8"/>
        <v>-54723.02</v>
      </c>
      <c r="J26" s="30">
        <f t="shared" si="8"/>
        <v>-9934.66</v>
      </c>
      <c r="K26" s="30">
        <f t="shared" si="7"/>
        <v>-452552.67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-36053.6</v>
      </c>
      <c r="C27" s="30">
        <f aca="true" t="shared" si="9" ref="C27:J27">-ROUND((C9)*$E$3,2)</f>
        <v>-28459.2</v>
      </c>
      <c r="D27" s="30">
        <f t="shared" si="9"/>
        <v>-40700</v>
      </c>
      <c r="E27" s="30">
        <f t="shared" si="9"/>
        <v>-21296</v>
      </c>
      <c r="F27" s="30">
        <f t="shared" si="9"/>
        <v>-27931.2</v>
      </c>
      <c r="G27" s="30">
        <f t="shared" si="9"/>
        <v>-18506.4</v>
      </c>
      <c r="H27" s="30">
        <f t="shared" si="9"/>
        <v>-18189.6</v>
      </c>
      <c r="I27" s="30">
        <f t="shared" si="9"/>
        <v>-35855.6</v>
      </c>
      <c r="J27" s="30">
        <f t="shared" si="9"/>
        <v>-4114</v>
      </c>
      <c r="K27" s="30">
        <f t="shared" si="7"/>
        <v>-231105.6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-30.8</v>
      </c>
      <c r="C29" s="30">
        <v>-92.4</v>
      </c>
      <c r="D29" s="30">
        <v>-30.8</v>
      </c>
      <c r="E29" s="30">
        <v>-123.2</v>
      </c>
      <c r="F29" s="26">
        <v>0</v>
      </c>
      <c r="G29" s="30">
        <v>-61.6</v>
      </c>
      <c r="H29" s="30">
        <v>-8.27</v>
      </c>
      <c r="I29" s="30">
        <v>-12.92</v>
      </c>
      <c r="J29" s="30">
        <v>-3.98</v>
      </c>
      <c r="K29" s="30">
        <f t="shared" si="7"/>
        <v>-363.97</v>
      </c>
      <c r="L29"/>
      <c r="M29"/>
      <c r="N29"/>
    </row>
    <row r="30" spans="1:14" ht="16.5" customHeight="1">
      <c r="A30" s="25" t="s">
        <v>21</v>
      </c>
      <c r="B30" s="30">
        <v>-51412.38</v>
      </c>
      <c r="C30" s="30">
        <v>-1817.8</v>
      </c>
      <c r="D30" s="30">
        <v>-16532.24</v>
      </c>
      <c r="E30" s="30">
        <v>-46663.15</v>
      </c>
      <c r="F30" s="26">
        <v>0</v>
      </c>
      <c r="G30" s="30">
        <v>-67904.48</v>
      </c>
      <c r="H30" s="30">
        <v>-12081.87</v>
      </c>
      <c r="I30" s="30">
        <v>-18854.5</v>
      </c>
      <c r="J30" s="30">
        <v>-5816.68</v>
      </c>
      <c r="K30" s="30">
        <f t="shared" si="7"/>
        <v>-221083.09999999998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542543.37</v>
      </c>
      <c r="C45" s="27">
        <f aca="true" t="shared" si="11" ref="C45:J45">IF(C17+C25+C46&lt;0,0,C17+C25+C46)</f>
        <v>651274.47</v>
      </c>
      <c r="D45" s="27">
        <f t="shared" si="11"/>
        <v>799438.1699999998</v>
      </c>
      <c r="E45" s="27">
        <f t="shared" si="11"/>
        <v>487756.01</v>
      </c>
      <c r="F45" s="27">
        <f t="shared" si="11"/>
        <v>549833.5100000001</v>
      </c>
      <c r="G45" s="27">
        <f t="shared" si="11"/>
        <v>656818.89</v>
      </c>
      <c r="H45" s="27">
        <f t="shared" si="11"/>
        <v>550067.5</v>
      </c>
      <c r="I45" s="27">
        <f t="shared" si="11"/>
        <v>715875.08</v>
      </c>
      <c r="J45" s="27">
        <f t="shared" si="11"/>
        <v>193160.69999999998</v>
      </c>
      <c r="K45" s="20">
        <f>SUM(B45:J45)</f>
        <v>5146767.7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542543.36</v>
      </c>
      <c r="C51" s="10">
        <f t="shared" si="13"/>
        <v>651274.47</v>
      </c>
      <c r="D51" s="10">
        <f t="shared" si="13"/>
        <v>799438.17</v>
      </c>
      <c r="E51" s="10">
        <f t="shared" si="13"/>
        <v>487756.01</v>
      </c>
      <c r="F51" s="10">
        <f t="shared" si="13"/>
        <v>549833.51</v>
      </c>
      <c r="G51" s="10">
        <f t="shared" si="13"/>
        <v>656818.9</v>
      </c>
      <c r="H51" s="10">
        <f t="shared" si="13"/>
        <v>550067.5</v>
      </c>
      <c r="I51" s="10">
        <f>SUM(I52:I64)</f>
        <v>715875.0800000001</v>
      </c>
      <c r="J51" s="10">
        <f t="shared" si="13"/>
        <v>193160.7</v>
      </c>
      <c r="K51" s="5">
        <f>SUM(K52:K64)</f>
        <v>5146767.7</v>
      </c>
      <c r="L51" s="9"/>
    </row>
    <row r="52" spans="1:11" ht="16.5" customHeight="1">
      <c r="A52" s="7" t="s">
        <v>61</v>
      </c>
      <c r="B52" s="8">
        <v>472826.54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472826.54</v>
      </c>
    </row>
    <row r="53" spans="1:11" ht="16.5" customHeight="1">
      <c r="A53" s="7" t="s">
        <v>62</v>
      </c>
      <c r="B53" s="8">
        <v>69716.82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69716.82</v>
      </c>
    </row>
    <row r="54" spans="1:11" ht="16.5" customHeight="1">
      <c r="A54" s="7" t="s">
        <v>4</v>
      </c>
      <c r="B54" s="6">
        <v>0</v>
      </c>
      <c r="C54" s="8">
        <v>651274.47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651274.47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799438.17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799438.17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487756.01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487756.01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549833.51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549833.51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656818.9</v>
      </c>
      <c r="H58" s="6">
        <v>0</v>
      </c>
      <c r="I58" s="6">
        <v>0</v>
      </c>
      <c r="J58" s="6">
        <v>0</v>
      </c>
      <c r="K58" s="5">
        <f t="shared" si="14"/>
        <v>656818.9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550067.5</v>
      </c>
      <c r="I59" s="6">
        <v>0</v>
      </c>
      <c r="J59" s="6">
        <v>0</v>
      </c>
      <c r="K59" s="5">
        <f t="shared" si="14"/>
        <v>550067.5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259647.89</v>
      </c>
      <c r="J61" s="6">
        <v>0</v>
      </c>
      <c r="K61" s="5">
        <f t="shared" si="14"/>
        <v>259647.89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456227.19</v>
      </c>
      <c r="J62" s="6">
        <v>0</v>
      </c>
      <c r="K62" s="5">
        <f t="shared" si="14"/>
        <v>456227.19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193160.7</v>
      </c>
      <c r="K63" s="5">
        <f t="shared" si="14"/>
        <v>193160.7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2020-05-09T00:36:36Z</dcterms:modified>
  <cp:category/>
  <cp:version/>
  <cp:contentType/>
  <cp:contentStatus/>
</cp:coreProperties>
</file>