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<sst xmlns="http://schemas.openxmlformats.org/spreadsheetml/2006/main" count="72" uniqueCount="71">
  <si>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</si>
  <si>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</si>
  <si>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</si>
  <si>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</si>
  <si>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</si>
  <si>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</si>
  <si>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</si>
  <si>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</si>
  <si>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</si>
  <si>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</si>
  <si>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</si>
  <si>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</si>
  <si>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</si>
  <si>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</si>
  <si>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</si>
  <si>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</si>
  <si>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</si>
  <si>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</si>
  <si>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</si>
  <si>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</si>
  <si>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</si>
  <si>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</si>
  <si>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</si>
  <si>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</si>
  <si>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</si>
  <si>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</si>
  <si>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</si>
  <si>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</si>
  <si>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</si>
  <si>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</si>
  <si>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</si>
  <si>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</si>
  <si>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</si>
  <si>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</si>
  <si>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</si>
  <si>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</si>
  <si>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</si>
  <si>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</si>
  <si>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</si>
  <si>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</si>
  <si>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</si>
  <si>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</si>
  <si>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</si>
  <si>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</si>
  <si>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</si>
  <si>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</si>
  <si>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</si>
  <si>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</si>
  <si>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</si>
  <si>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</si>
  <si>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</si>
  <si>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</si>
  <si>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</si>
  <si>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</si>
  <si>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</si>
  <si>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</si>
  <si>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</si>
  <si>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</si>
  <si>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</si>
  <si>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</si>
  <si>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</si>
  <si>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</si>
  <si>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</si>
  <si>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</si>
  <si>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</si>
  <si>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</si>
  <si>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</si>
  <si>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</si>
  <si>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</si>
  <si>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</si>
  <si>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03/05/20 - VENCIMENTO 08/05/20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</si>
</sst>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37336</v>
      </c>
      <c r="C7" s="47">
        <f t="shared" si="0"/>
        <v>28448</v>
      </c>
      <c r="D7" s="47">
        <f t="shared" si="0"/>
        <v>47071</v>
      </c>
      <c r="E7" s="47">
        <f t="shared" si="0"/>
        <v>21507</v>
      </c>
      <c r="F7" s="47">
        <f t="shared" si="0"/>
        <v>31368</v>
      </c>
      <c r="G7" s="47">
        <f t="shared" si="0"/>
        <v>37626</v>
      </c>
      <c r="H7" s="47">
        <f t="shared" si="0"/>
        <v>39978</v>
      </c>
      <c r="I7" s="47">
        <f t="shared" si="0"/>
        <v>49873</v>
      </c>
      <c r="J7" s="47">
        <f t="shared" si="0"/>
        <v>10531</v>
      </c>
      <c r="K7" s="47">
        <f t="shared" si="0"/>
        <v>303738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2689</v>
      </c>
      <c r="C8" s="45">
        <f t="shared" si="1"/>
        <v>2203</v>
      </c>
      <c r="D8" s="45">
        <f t="shared" si="1"/>
        <v>3420</v>
      </c>
      <c r="E8" s="45">
        <f t="shared" si="1"/>
        <v>1761</v>
      </c>
      <c r="F8" s="45">
        <f t="shared" si="1"/>
        <v>2308</v>
      </c>
      <c r="G8" s="45">
        <f t="shared" si="1"/>
        <v>1721</v>
      </c>
      <c r="H8" s="45">
        <f t="shared" si="1"/>
        <v>1507</v>
      </c>
      <c r="I8" s="45">
        <f t="shared" si="1"/>
        <v>2596</v>
      </c>
      <c r="J8" s="45">
        <f t="shared" si="1"/>
        <v>239</v>
      </c>
      <c r="K8" s="38">
        <f>SUM(B8:J8)</f>
        <v>18444</v>
      </c>
      <c r="L8"/>
      <c r="M8"/>
      <c r="N8"/>
    </row>
    <row r="9" spans="1:14" ht="16.5" customHeight="1">
      <c r="A9" s="22" t="s">
        <v>36</v>
      </c>
      <c r="B9" s="45">
        <v>2688</v>
      </c>
      <c r="C9" s="45">
        <v>2203</v>
      </c>
      <c r="D9" s="45">
        <v>3419</v>
      </c>
      <c r="E9" s="45">
        <v>1760</v>
      </c>
      <c r="F9" s="45">
        <v>2307</v>
      </c>
      <c r="G9" s="45">
        <v>1719</v>
      </c>
      <c r="H9" s="45">
        <v>1507</v>
      </c>
      <c r="I9" s="45">
        <v>2595</v>
      </c>
      <c r="J9" s="45">
        <v>239</v>
      </c>
      <c r="K9" s="38">
        <f>SUM(B9:J9)</f>
        <v>18437</v>
      </c>
      <c r="L9"/>
      <c r="M9"/>
      <c r="N9"/>
    </row>
    <row r="10" spans="1:14" ht="16.5" customHeight="1">
      <c r="A10" s="22" t="s">
        <v>35</v>
      </c>
      <c r="B10" s="45">
        <v>1</v>
      </c>
      <c r="C10" s="45">
        <v>0</v>
      </c>
      <c r="D10" s="45">
        <v>1</v>
      </c>
      <c r="E10" s="45">
        <v>1</v>
      </c>
      <c r="F10" s="45">
        <v>1</v>
      </c>
      <c r="G10" s="45">
        <v>2</v>
      </c>
      <c r="H10" s="45">
        <v>0</v>
      </c>
      <c r="I10" s="45">
        <v>1</v>
      </c>
      <c r="J10" s="45">
        <v>0</v>
      </c>
      <c r="K10" s="38">
        <f>SUM(B10:J10)</f>
        <v>7</v>
      </c>
      <c r="L10"/>
      <c r="M10"/>
      <c r="N10"/>
    </row>
    <row r="11" spans="1:14" ht="16.5" customHeight="1">
      <c r="A11" s="44" t="s">
        <v>34</v>
      </c>
      <c r="B11" s="43">
        <v>34647</v>
      </c>
      <c r="C11" s="43">
        <v>26245</v>
      </c>
      <c r="D11" s="43">
        <v>43651</v>
      </c>
      <c r="E11" s="43">
        <v>19746</v>
      </c>
      <c r="F11" s="43">
        <v>29060</v>
      </c>
      <c r="G11" s="43">
        <v>35905</v>
      </c>
      <c r="H11" s="43">
        <v>38471</v>
      </c>
      <c r="I11" s="43">
        <v>47277</v>
      </c>
      <c r="J11" s="43">
        <v>10292</v>
      </c>
      <c r="K11" s="38">
        <f>SUM(B11:J11)</f>
        <v>285294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1.353622657499667</v>
      </c>
      <c r="C15" s="39">
        <v>1.762712322081911</v>
      </c>
      <c r="D15" s="39">
        <v>1.316326746777904</v>
      </c>
      <c r="E15" s="39">
        <v>1.839388634744631</v>
      </c>
      <c r="F15" s="39">
        <v>1.556848954181686</v>
      </c>
      <c r="G15" s="39">
        <v>1.70351154804511</v>
      </c>
      <c r="H15" s="39">
        <v>1.525104956590769</v>
      </c>
      <c r="I15" s="39">
        <v>1.520982827748053</v>
      </c>
      <c r="J15" s="39">
        <v>1.545354388180244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209747.78999999998</v>
      </c>
      <c r="C17" s="36">
        <f t="shared" si="2"/>
        <v>214785.69</v>
      </c>
      <c r="D17" s="36">
        <f t="shared" si="2"/>
        <v>280455.64</v>
      </c>
      <c r="E17" s="36">
        <f t="shared" si="2"/>
        <v>169021.93</v>
      </c>
      <c r="F17" s="36">
        <f t="shared" si="2"/>
        <v>209594.53</v>
      </c>
      <c r="G17" s="36">
        <f t="shared" si="2"/>
        <v>262521.52</v>
      </c>
      <c r="H17" s="36">
        <f t="shared" si="2"/>
        <v>208398.36000000002</v>
      </c>
      <c r="I17" s="36">
        <f t="shared" si="2"/>
        <v>291285.43</v>
      </c>
      <c r="J17" s="36">
        <f t="shared" si="2"/>
        <v>68512.72</v>
      </c>
      <c r="K17" s="36">
        <f aca="true" t="shared" si="3" ref="K17:K22">SUM(B17:J17)</f>
        <v>1914323.61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126972.27</v>
      </c>
      <c r="C18" s="30">
        <f t="shared" si="4"/>
        <v>106199.23</v>
      </c>
      <c r="D18" s="30">
        <f t="shared" si="4"/>
        <v>194652.71</v>
      </c>
      <c r="E18" s="30">
        <f t="shared" si="4"/>
        <v>77429.5</v>
      </c>
      <c r="F18" s="30">
        <f t="shared" si="4"/>
        <v>119427.39</v>
      </c>
      <c r="G18" s="30">
        <f t="shared" si="4"/>
        <v>144841.29</v>
      </c>
      <c r="H18" s="30">
        <f t="shared" si="4"/>
        <v>122676.49</v>
      </c>
      <c r="I18" s="30">
        <f t="shared" si="4"/>
        <v>154486.6</v>
      </c>
      <c r="J18" s="30">
        <f t="shared" si="4"/>
        <v>36958.54</v>
      </c>
      <c r="K18" s="30">
        <f t="shared" si="3"/>
        <v>1083644.02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44900.27</v>
      </c>
      <c r="C19" s="30">
        <f t="shared" si="5"/>
        <v>80999.46</v>
      </c>
      <c r="D19" s="30">
        <f t="shared" si="5"/>
        <v>61573.86</v>
      </c>
      <c r="E19" s="30">
        <f t="shared" si="5"/>
        <v>64993.44</v>
      </c>
      <c r="F19" s="30">
        <f t="shared" si="5"/>
        <v>66503.02</v>
      </c>
      <c r="G19" s="30">
        <f t="shared" si="5"/>
        <v>101897.52</v>
      </c>
      <c r="H19" s="30">
        <f t="shared" si="5"/>
        <v>64418.03</v>
      </c>
      <c r="I19" s="30">
        <f t="shared" si="5"/>
        <v>80484.87</v>
      </c>
      <c r="J19" s="30">
        <f t="shared" si="5"/>
        <v>20155.5</v>
      </c>
      <c r="K19" s="30">
        <f t="shared" si="3"/>
        <v>585925.9700000001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-11827.2</v>
      </c>
      <c r="C25" s="30">
        <f t="shared" si="6"/>
        <v>-9693.2</v>
      </c>
      <c r="D25" s="30">
        <f t="shared" si="6"/>
        <v>-15043.6</v>
      </c>
      <c r="E25" s="30">
        <f t="shared" si="6"/>
        <v>-7744</v>
      </c>
      <c r="F25" s="30">
        <f t="shared" si="6"/>
        <v>-10150.8</v>
      </c>
      <c r="G25" s="30">
        <f t="shared" si="6"/>
        <v>-7563.6</v>
      </c>
      <c r="H25" s="30">
        <f t="shared" si="6"/>
        <v>-6630.8</v>
      </c>
      <c r="I25" s="30">
        <f t="shared" si="6"/>
        <v>-11418</v>
      </c>
      <c r="J25" s="30">
        <f t="shared" si="6"/>
        <v>-1051.6</v>
      </c>
      <c r="K25" s="30">
        <f aca="true" t="shared" si="7" ref="K25:K33">SUM(B25:J25)</f>
        <v>-81122.8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-11827.2</v>
      </c>
      <c r="C26" s="30">
        <f t="shared" si="8"/>
        <v>-9693.2</v>
      </c>
      <c r="D26" s="30">
        <f t="shared" si="8"/>
        <v>-15043.6</v>
      </c>
      <c r="E26" s="30">
        <f t="shared" si="8"/>
        <v>-7744</v>
      </c>
      <c r="F26" s="30">
        <f t="shared" si="8"/>
        <v>-10150.8</v>
      </c>
      <c r="G26" s="30">
        <f t="shared" si="8"/>
        <v>-7563.6</v>
      </c>
      <c r="H26" s="30">
        <f t="shared" si="8"/>
        <v>-6630.8</v>
      </c>
      <c r="I26" s="30">
        <f t="shared" si="8"/>
        <v>-11418</v>
      </c>
      <c r="J26" s="30">
        <f t="shared" si="8"/>
        <v>-1051.6</v>
      </c>
      <c r="K26" s="30">
        <f t="shared" si="7"/>
        <v>-81122.8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-11827.2</v>
      </c>
      <c r="C27" s="30">
        <f aca="true" t="shared" si="9" ref="C27:J27">-ROUND((C9)*$E$3,2)</f>
        <v>-9693.2</v>
      </c>
      <c r="D27" s="30">
        <f t="shared" si="9"/>
        <v>-15043.6</v>
      </c>
      <c r="E27" s="30">
        <f t="shared" si="9"/>
        <v>-7744</v>
      </c>
      <c r="F27" s="30">
        <f t="shared" si="9"/>
        <v>-10150.8</v>
      </c>
      <c r="G27" s="30">
        <f t="shared" si="9"/>
        <v>-7563.6</v>
      </c>
      <c r="H27" s="30">
        <f t="shared" si="9"/>
        <v>-6630.8</v>
      </c>
      <c r="I27" s="30">
        <f t="shared" si="9"/>
        <v>-11418</v>
      </c>
      <c r="J27" s="30">
        <f t="shared" si="9"/>
        <v>-1051.6</v>
      </c>
      <c r="K27" s="30">
        <f t="shared" si="7"/>
        <v>-81122.8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197920.58999999997</v>
      </c>
      <c r="C45" s="27">
        <f aca="true" t="shared" si="11" ref="C45:J45">IF(C17+C25+C46&lt;0,0,C17+C25+C46)</f>
        <v>205092.49</v>
      </c>
      <c r="D45" s="27">
        <f t="shared" si="11"/>
        <v>265412.04000000004</v>
      </c>
      <c r="E45" s="27">
        <f t="shared" si="11"/>
        <v>161277.93</v>
      </c>
      <c r="F45" s="27">
        <f t="shared" si="11"/>
        <v>199443.73</v>
      </c>
      <c r="G45" s="27">
        <f t="shared" si="11"/>
        <v>254957.92</v>
      </c>
      <c r="H45" s="27">
        <f t="shared" si="11"/>
        <v>201767.56000000003</v>
      </c>
      <c r="I45" s="27">
        <f t="shared" si="11"/>
        <v>279867.43</v>
      </c>
      <c r="J45" s="27">
        <f t="shared" si="11"/>
        <v>67461.12</v>
      </c>
      <c r="K45" s="20">
        <f>SUM(B45:J45)</f>
        <v>1833200.81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197920.59</v>
      </c>
      <c r="C51" s="10">
        <f t="shared" si="13"/>
        <v>205092.49</v>
      </c>
      <c r="D51" s="10">
        <f t="shared" si="13"/>
        <v>265412.02</v>
      </c>
      <c r="E51" s="10">
        <f t="shared" si="13"/>
        <v>161277.94</v>
      </c>
      <c r="F51" s="10">
        <f t="shared" si="13"/>
        <v>199443.72</v>
      </c>
      <c r="G51" s="10">
        <f t="shared" si="13"/>
        <v>254957.92</v>
      </c>
      <c r="H51" s="10">
        <f t="shared" si="13"/>
        <v>201767.57</v>
      </c>
      <c r="I51" s="10">
        <f>SUM(I52:I64)</f>
        <v>279867.43</v>
      </c>
      <c r="J51" s="10">
        <f t="shared" si="13"/>
        <v>67461.13</v>
      </c>
      <c r="K51" s="5">
        <f>SUM(K52:K64)</f>
        <v>1833200.81</v>
      </c>
      <c r="L51" s="9"/>
    </row>
    <row r="52" spans="1:11" ht="16.5" customHeight="1">
      <c r="A52" s="7" t="s">
        <v>61</v>
      </c>
      <c r="B52" s="8">
        <v>172131.54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172131.54</v>
      </c>
    </row>
    <row r="53" spans="1:11" ht="16.5" customHeight="1">
      <c r="A53" s="7" t="s">
        <v>62</v>
      </c>
      <c r="B53" s="8">
        <v>25789.05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25789.05</v>
      </c>
    </row>
    <row r="54" spans="1:11" ht="16.5" customHeight="1">
      <c r="A54" s="7" t="s">
        <v>4</v>
      </c>
      <c r="B54" s="6">
        <v>0</v>
      </c>
      <c r="C54" s="8">
        <v>205092.49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205092.49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265412.02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265412.02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161277.94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161277.94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199443.72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199443.72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254957.92</v>
      </c>
      <c r="H58" s="6">
        <v>0</v>
      </c>
      <c r="I58" s="6">
        <v>0</v>
      </c>
      <c r="J58" s="6">
        <v>0</v>
      </c>
      <c r="K58" s="5">
        <f t="shared" si="14"/>
        <v>254957.92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201767.57</v>
      </c>
      <c r="I59" s="6">
        <v>0</v>
      </c>
      <c r="J59" s="6">
        <v>0</v>
      </c>
      <c r="K59" s="5">
        <f t="shared" si="14"/>
        <v>201767.57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91572.62</v>
      </c>
      <c r="J61" s="6">
        <v>0</v>
      </c>
      <c r="K61" s="5">
        <f t="shared" si="14"/>
        <v>91572.62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188294.81</v>
      </c>
      <c r="J62" s="6">
        <v>0</v>
      </c>
      <c r="K62" s="5">
        <f t="shared" si="14"/>
        <v>188294.81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67461.13</v>
      </c>
      <c r="K63" s="5">
        <f t="shared" si="14"/>
        <v>67461.13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2020-05-07T23:28:52Z</dcterms:modified>
  <cp:category/>
  <cp:version/>
  <cp:contentType/>
  <cp:contentStatus/>
</cp:coreProperties>
</file>