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<sst xmlns="http://schemas.openxmlformats.org/spreadsheetml/2006/main" count="72" uniqueCount="71">
  <si>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</si>
  <si>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</si>
  <si>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</si>
  <si>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</si>
  <si>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</si>
  <si>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</si>
  <si>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</si>
  <si>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</si>
  <si>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</si>
  <si>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</si>
  <si>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</si>
  <si>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</si>
  <si>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</si>
  <si>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</si>
  <si>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</si>
  <si>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</si>
  <si>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</si>
  <si>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</si>
  <si>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</si>
  <si>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</si>
  <si>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</si>
  <si>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</si>
  <si>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</si>
  <si>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</si>
  <si>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</si>
  <si>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</si>
  <si>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</si>
  <si>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</si>
  <si>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</si>
  <si>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</si>
  <si>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</si>
  <si>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</si>
  <si>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</si>
  <si>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</si>
  <si>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</si>
  <si>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</si>
  <si>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</si>
  <si>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</si>
  <si>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</si>
  <si>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</si>
  <si>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</si>
  <si>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</si>
  <si>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</si>
  <si>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</si>
  <si>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</si>
  <si>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</si>
  <si>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</si>
  <si>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</si>
  <si>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</si>
  <si>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</si>
  <si>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</si>
  <si>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</si>
  <si>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</si>
  <si>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</si>
  <si>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</si>
  <si>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</si>
  <si>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</si>
  <si>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</si>
  <si>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</si>
  <si>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</si>
  <si>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</si>
  <si>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</si>
  <si>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</si>
  <si>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</si>
  <si>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</si>
  <si>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</si>
  <si>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</si>
  <si>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</si>
  <si>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</si>
  <si>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</si>
  <si>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02/05/20 - VENCIMENTO 08/05/20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</si>
</sst>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70548</v>
      </c>
      <c r="C7" s="47">
        <f t="shared" si="0"/>
        <v>50846</v>
      </c>
      <c r="D7" s="47">
        <f t="shared" si="0"/>
        <v>86193</v>
      </c>
      <c r="E7" s="47">
        <f t="shared" si="0"/>
        <v>38436</v>
      </c>
      <c r="F7" s="47">
        <f t="shared" si="0"/>
        <v>54902</v>
      </c>
      <c r="G7" s="47">
        <f t="shared" si="0"/>
        <v>65985</v>
      </c>
      <c r="H7" s="47">
        <f t="shared" si="0"/>
        <v>70519</v>
      </c>
      <c r="I7" s="47">
        <f t="shared" si="0"/>
        <v>84049</v>
      </c>
      <c r="J7" s="47">
        <f t="shared" si="0"/>
        <v>18020</v>
      </c>
      <c r="K7" s="47">
        <f t="shared" si="0"/>
        <v>539498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5283</v>
      </c>
      <c r="C8" s="45">
        <f t="shared" si="1"/>
        <v>4023</v>
      </c>
      <c r="D8" s="45">
        <f t="shared" si="1"/>
        <v>6020</v>
      </c>
      <c r="E8" s="45">
        <f t="shared" si="1"/>
        <v>2917</v>
      </c>
      <c r="F8" s="45">
        <f t="shared" si="1"/>
        <v>4105</v>
      </c>
      <c r="G8" s="45">
        <f t="shared" si="1"/>
        <v>3030</v>
      </c>
      <c r="H8" s="45">
        <f t="shared" si="1"/>
        <v>3026</v>
      </c>
      <c r="I8" s="45">
        <f t="shared" si="1"/>
        <v>4756</v>
      </c>
      <c r="J8" s="45">
        <f t="shared" si="1"/>
        <v>505</v>
      </c>
      <c r="K8" s="38">
        <f>SUM(B8:J8)</f>
        <v>33665</v>
      </c>
      <c r="L8"/>
      <c r="M8"/>
      <c r="N8"/>
    </row>
    <row r="9" spans="1:14" ht="16.5" customHeight="1">
      <c r="A9" s="22" t="s">
        <v>36</v>
      </c>
      <c r="B9" s="45">
        <v>5283</v>
      </c>
      <c r="C9" s="45">
        <v>4023</v>
      </c>
      <c r="D9" s="45">
        <v>6018</v>
      </c>
      <c r="E9" s="45">
        <v>2914</v>
      </c>
      <c r="F9" s="45">
        <v>4104</v>
      </c>
      <c r="G9" s="45">
        <v>3028</v>
      </c>
      <c r="H9" s="45">
        <v>3026</v>
      </c>
      <c r="I9" s="45">
        <v>4754</v>
      </c>
      <c r="J9" s="45">
        <v>505</v>
      </c>
      <c r="K9" s="38">
        <f>SUM(B9:J9)</f>
        <v>33655</v>
      </c>
      <c r="L9"/>
      <c r="M9"/>
      <c r="N9"/>
    </row>
    <row r="10" spans="1:14" ht="16.5" customHeight="1">
      <c r="A10" s="22" t="s">
        <v>35</v>
      </c>
      <c r="B10" s="45">
        <v>0</v>
      </c>
      <c r="C10" s="45">
        <v>0</v>
      </c>
      <c r="D10" s="45">
        <v>2</v>
      </c>
      <c r="E10" s="45">
        <v>3</v>
      </c>
      <c r="F10" s="45">
        <v>1</v>
      </c>
      <c r="G10" s="45">
        <v>2</v>
      </c>
      <c r="H10" s="45">
        <v>0</v>
      </c>
      <c r="I10" s="45">
        <v>2</v>
      </c>
      <c r="J10" s="45">
        <v>0</v>
      </c>
      <c r="K10" s="38">
        <f>SUM(B10:J10)</f>
        <v>10</v>
      </c>
      <c r="L10"/>
      <c r="M10"/>
      <c r="N10"/>
    </row>
    <row r="11" spans="1:14" ht="16.5" customHeight="1">
      <c r="A11" s="44" t="s">
        <v>34</v>
      </c>
      <c r="B11" s="43">
        <v>65265</v>
      </c>
      <c r="C11" s="43">
        <v>46823</v>
      </c>
      <c r="D11" s="43">
        <v>80173</v>
      </c>
      <c r="E11" s="43">
        <v>35519</v>
      </c>
      <c r="F11" s="43">
        <v>50797</v>
      </c>
      <c r="G11" s="43">
        <v>62955</v>
      </c>
      <c r="H11" s="43">
        <v>67493</v>
      </c>
      <c r="I11" s="43">
        <v>79293</v>
      </c>
      <c r="J11" s="43">
        <v>17515</v>
      </c>
      <c r="K11" s="38">
        <f>SUM(B11:J11)</f>
        <v>505833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1.353622657499667</v>
      </c>
      <c r="C15" s="39">
        <v>1.762712322081911</v>
      </c>
      <c r="D15" s="39">
        <v>1.316326746777904</v>
      </c>
      <c r="E15" s="39">
        <v>1.839388634744631</v>
      </c>
      <c r="F15" s="39">
        <v>1.556848954181686</v>
      </c>
      <c r="G15" s="39">
        <v>1.70351154804511</v>
      </c>
      <c r="H15" s="39">
        <v>1.525104956590769</v>
      </c>
      <c r="I15" s="39">
        <v>1.520982827748053</v>
      </c>
      <c r="J15" s="39">
        <v>1.545354388180244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362635.91000000003</v>
      </c>
      <c r="C17" s="36">
        <f t="shared" si="2"/>
        <v>362173.07</v>
      </c>
      <c r="D17" s="36">
        <f t="shared" si="2"/>
        <v>493412.56</v>
      </c>
      <c r="E17" s="36">
        <f t="shared" si="2"/>
        <v>281128.6</v>
      </c>
      <c r="F17" s="36">
        <f t="shared" si="2"/>
        <v>349089.73</v>
      </c>
      <c r="G17" s="36">
        <f t="shared" si="2"/>
        <v>448490.42000000004</v>
      </c>
      <c r="H17" s="36">
        <f t="shared" si="2"/>
        <v>351328.32</v>
      </c>
      <c r="I17" s="36">
        <f t="shared" si="2"/>
        <v>452302.11000000004</v>
      </c>
      <c r="J17" s="36">
        <f t="shared" si="2"/>
        <v>109128.73000000001</v>
      </c>
      <c r="K17" s="36">
        <f aca="true" t="shared" si="3" ref="K17:K22">SUM(B17:J17)</f>
        <v>3209689.4499999997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239919.64</v>
      </c>
      <c r="C18" s="30">
        <f t="shared" si="4"/>
        <v>189813.2</v>
      </c>
      <c r="D18" s="30">
        <f t="shared" si="4"/>
        <v>356433.91</v>
      </c>
      <c r="E18" s="30">
        <f t="shared" si="4"/>
        <v>138377.29</v>
      </c>
      <c r="F18" s="30">
        <f t="shared" si="4"/>
        <v>209028.38</v>
      </c>
      <c r="G18" s="30">
        <f t="shared" si="4"/>
        <v>254009.26</v>
      </c>
      <c r="H18" s="30">
        <f t="shared" si="4"/>
        <v>216394.6</v>
      </c>
      <c r="I18" s="30">
        <f t="shared" si="4"/>
        <v>260350.18</v>
      </c>
      <c r="J18" s="30">
        <f t="shared" si="4"/>
        <v>63241.19</v>
      </c>
      <c r="K18" s="30">
        <f t="shared" si="3"/>
        <v>1927567.65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84841.02</v>
      </c>
      <c r="C19" s="30">
        <f t="shared" si="5"/>
        <v>144772.87</v>
      </c>
      <c r="D19" s="30">
        <f t="shared" si="5"/>
        <v>112749.58</v>
      </c>
      <c r="E19" s="30">
        <f t="shared" si="5"/>
        <v>116152.32</v>
      </c>
      <c r="F19" s="30">
        <f t="shared" si="5"/>
        <v>116397.23</v>
      </c>
      <c r="G19" s="30">
        <f t="shared" si="5"/>
        <v>178698.45</v>
      </c>
      <c r="H19" s="30">
        <f t="shared" si="5"/>
        <v>113629.88</v>
      </c>
      <c r="I19" s="30">
        <f t="shared" si="5"/>
        <v>135637.97</v>
      </c>
      <c r="J19" s="30">
        <f t="shared" si="5"/>
        <v>34488.86</v>
      </c>
      <c r="K19" s="30">
        <f t="shared" si="3"/>
        <v>1037368.1799999999</v>
      </c>
      <c r="L19"/>
      <c r="M19"/>
      <c r="N19"/>
    </row>
    <row r="20" spans="1:14" ht="16.5" customHeight="1">
      <c r="A20" s="18" t="s">
        <v>28</v>
      </c>
      <c r="B20" s="30">
        <v>36551.39</v>
      </c>
      <c r="C20" s="30">
        <v>27587</v>
      </c>
      <c r="D20" s="30">
        <v>24229.07</v>
      </c>
      <c r="E20" s="30">
        <v>25275.13</v>
      </c>
      <c r="F20" s="30">
        <v>22340.26</v>
      </c>
      <c r="G20" s="30">
        <v>15782.71</v>
      </c>
      <c r="H20" s="30">
        <v>21303.84</v>
      </c>
      <c r="I20" s="30">
        <v>56313.96</v>
      </c>
      <c r="J20" s="30">
        <v>11398.68</v>
      </c>
      <c r="K20" s="30">
        <f t="shared" si="3"/>
        <v>240782.03999999998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-23245.2</v>
      </c>
      <c r="C25" s="30">
        <f t="shared" si="6"/>
        <v>-17701.2</v>
      </c>
      <c r="D25" s="30">
        <f t="shared" si="6"/>
        <v>-26479.2</v>
      </c>
      <c r="E25" s="30">
        <f t="shared" si="6"/>
        <v>-12821.6</v>
      </c>
      <c r="F25" s="30">
        <f t="shared" si="6"/>
        <v>-18057.6</v>
      </c>
      <c r="G25" s="30">
        <f t="shared" si="6"/>
        <v>-13323.2</v>
      </c>
      <c r="H25" s="30">
        <f t="shared" si="6"/>
        <v>-13314.4</v>
      </c>
      <c r="I25" s="30">
        <f t="shared" si="6"/>
        <v>-20917.6</v>
      </c>
      <c r="J25" s="30">
        <f t="shared" si="6"/>
        <v>-2222</v>
      </c>
      <c r="K25" s="30">
        <f aca="true" t="shared" si="7" ref="K25:K33">SUM(B25:J25)</f>
        <v>-148082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-23245.2</v>
      </c>
      <c r="C26" s="30">
        <f t="shared" si="8"/>
        <v>-17701.2</v>
      </c>
      <c r="D26" s="30">
        <f t="shared" si="8"/>
        <v>-26479.2</v>
      </c>
      <c r="E26" s="30">
        <f t="shared" si="8"/>
        <v>-12821.6</v>
      </c>
      <c r="F26" s="30">
        <f t="shared" si="8"/>
        <v>-18057.6</v>
      </c>
      <c r="G26" s="30">
        <f t="shared" si="8"/>
        <v>-13323.2</v>
      </c>
      <c r="H26" s="30">
        <f t="shared" si="8"/>
        <v>-13314.4</v>
      </c>
      <c r="I26" s="30">
        <f t="shared" si="8"/>
        <v>-20917.6</v>
      </c>
      <c r="J26" s="30">
        <f t="shared" si="8"/>
        <v>-2222</v>
      </c>
      <c r="K26" s="30">
        <f t="shared" si="7"/>
        <v>-148082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-23245.2</v>
      </c>
      <c r="C27" s="30">
        <f aca="true" t="shared" si="9" ref="C27:J27">-ROUND((C9)*$E$3,2)</f>
        <v>-17701.2</v>
      </c>
      <c r="D27" s="30">
        <f t="shared" si="9"/>
        <v>-26479.2</v>
      </c>
      <c r="E27" s="30">
        <f t="shared" si="9"/>
        <v>-12821.6</v>
      </c>
      <c r="F27" s="30">
        <f t="shared" si="9"/>
        <v>-18057.6</v>
      </c>
      <c r="G27" s="30">
        <f t="shared" si="9"/>
        <v>-13323.2</v>
      </c>
      <c r="H27" s="30">
        <f t="shared" si="9"/>
        <v>-13314.4</v>
      </c>
      <c r="I27" s="30">
        <f t="shared" si="9"/>
        <v>-20917.6</v>
      </c>
      <c r="J27" s="30">
        <f t="shared" si="9"/>
        <v>-2222</v>
      </c>
      <c r="K27" s="30">
        <f t="shared" si="7"/>
        <v>-148082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0</v>
      </c>
      <c r="C29" s="30">
        <v>0</v>
      </c>
      <c r="D29" s="30">
        <v>0</v>
      </c>
      <c r="E29" s="30">
        <v>0</v>
      </c>
      <c r="F29" s="26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7"/>
        <v>0</v>
      </c>
      <c r="L29"/>
      <c r="M29"/>
      <c r="N29"/>
    </row>
    <row r="30" spans="1:14" ht="16.5" customHeight="1">
      <c r="A30" s="25" t="s">
        <v>21</v>
      </c>
      <c r="B30" s="30">
        <v>0</v>
      </c>
      <c r="C30" s="30">
        <v>0</v>
      </c>
      <c r="D30" s="30">
        <v>0</v>
      </c>
      <c r="E30" s="30">
        <v>0</v>
      </c>
      <c r="F30" s="26">
        <v>0</v>
      </c>
      <c r="G30" s="30">
        <v>0</v>
      </c>
      <c r="H30" s="30">
        <v>0</v>
      </c>
      <c r="I30" s="30">
        <v>0</v>
      </c>
      <c r="J30" s="30">
        <v>0</v>
      </c>
      <c r="K30" s="30">
        <f t="shared" si="7"/>
        <v>0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339390.71</v>
      </c>
      <c r="C45" s="27">
        <f aca="true" t="shared" si="11" ref="C45:J45">IF(C17+C25+C46&lt;0,0,C17+C25+C46)</f>
        <v>344471.87</v>
      </c>
      <c r="D45" s="27">
        <f t="shared" si="11"/>
        <v>466933.36</v>
      </c>
      <c r="E45" s="27">
        <f t="shared" si="11"/>
        <v>268307</v>
      </c>
      <c r="F45" s="27">
        <f t="shared" si="11"/>
        <v>331032.13</v>
      </c>
      <c r="G45" s="27">
        <f t="shared" si="11"/>
        <v>435167.22000000003</v>
      </c>
      <c r="H45" s="27">
        <f t="shared" si="11"/>
        <v>338013.92</v>
      </c>
      <c r="I45" s="27">
        <f t="shared" si="11"/>
        <v>431384.51000000007</v>
      </c>
      <c r="J45" s="27">
        <f t="shared" si="11"/>
        <v>106906.73000000001</v>
      </c>
      <c r="K45" s="20">
        <f>SUM(B45:J45)</f>
        <v>3061607.45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339390.69999999995</v>
      </c>
      <c r="C51" s="10">
        <f t="shared" si="13"/>
        <v>344471.87</v>
      </c>
      <c r="D51" s="10">
        <f t="shared" si="13"/>
        <v>466933.37</v>
      </c>
      <c r="E51" s="10">
        <f t="shared" si="13"/>
        <v>268307</v>
      </c>
      <c r="F51" s="10">
        <f t="shared" si="13"/>
        <v>331032.14</v>
      </c>
      <c r="G51" s="10">
        <f t="shared" si="13"/>
        <v>435167.21</v>
      </c>
      <c r="H51" s="10">
        <f t="shared" si="13"/>
        <v>338013.92</v>
      </c>
      <c r="I51" s="10">
        <f>SUM(I52:I64)</f>
        <v>431384.51</v>
      </c>
      <c r="J51" s="10">
        <f t="shared" si="13"/>
        <v>106906.73</v>
      </c>
      <c r="K51" s="5">
        <f>SUM(K52:K64)</f>
        <v>3061607.4499999997</v>
      </c>
      <c r="L51" s="9"/>
    </row>
    <row r="52" spans="1:11" ht="16.5" customHeight="1">
      <c r="A52" s="7" t="s">
        <v>61</v>
      </c>
      <c r="B52" s="8">
        <v>295541.42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295541.42</v>
      </c>
    </row>
    <row r="53" spans="1:11" ht="16.5" customHeight="1">
      <c r="A53" s="7" t="s">
        <v>62</v>
      </c>
      <c r="B53" s="8">
        <v>43849.28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43849.28</v>
      </c>
    </row>
    <row r="54" spans="1:11" ht="16.5" customHeight="1">
      <c r="A54" s="7" t="s">
        <v>4</v>
      </c>
      <c r="B54" s="6">
        <v>0</v>
      </c>
      <c r="C54" s="8">
        <v>344471.87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344471.87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466933.37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466933.37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268307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268307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331032.14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331032.14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435167.21</v>
      </c>
      <c r="H58" s="6">
        <v>0</v>
      </c>
      <c r="I58" s="6">
        <v>0</v>
      </c>
      <c r="J58" s="6">
        <v>0</v>
      </c>
      <c r="K58" s="5">
        <f t="shared" si="14"/>
        <v>435167.21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338013.92</v>
      </c>
      <c r="I59" s="6">
        <v>0</v>
      </c>
      <c r="J59" s="6">
        <v>0</v>
      </c>
      <c r="K59" s="5">
        <f t="shared" si="14"/>
        <v>338013.92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147921.75</v>
      </c>
      <c r="J61" s="6">
        <v>0</v>
      </c>
      <c r="K61" s="5">
        <f t="shared" si="14"/>
        <v>147921.75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283462.76</v>
      </c>
      <c r="J62" s="6">
        <v>0</v>
      </c>
      <c r="K62" s="5">
        <f t="shared" si="14"/>
        <v>283462.76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106906.73</v>
      </c>
      <c r="K63" s="5">
        <f t="shared" si="14"/>
        <v>106906.73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2020-05-07T23:28:05Z</dcterms:modified>
  <cp:category/>
  <cp:version/>
  <cp:contentType/>
  <cp:contentStatus/>
</cp:coreProperties>
</file>