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<sst xmlns="http://schemas.openxmlformats.org/spreadsheetml/2006/main" count="72" uniqueCount="71">
  <si>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</si>
  <si>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</si>
  <si>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</si>
  <si>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</si>
  <si>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</si>
  <si>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</si>
  <si>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</si>
  <si>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</si>
  <si>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</si>
  <si>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</si>
  <si>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</si>
  <si>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</si>
  <si>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</si>
  <si>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</si>
  <si>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</si>
  <si>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</si>
  <si>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</si>
  <si>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</si>
  <si>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</si>
  <si>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</si>
  <si>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</si>
  <si>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</si>
  <si>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</si>
  <si>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</si>
  <si>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</si>
  <si>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</si>
  <si>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</si>
  <si>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</si>
  <si>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</si>
  <si>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</si>
  <si>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</si>
  <si>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</si>
  <si>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</si>
  <si>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</si>
  <si>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</si>
  <si>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</si>
  <si>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</si>
  <si>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</si>
  <si>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</si>
  <si>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</si>
  <si>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</si>
  <si>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</si>
  <si>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</si>
  <si>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</si>
  <si>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</si>
  <si>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</si>
  <si>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</si>
  <si>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</si>
  <si>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</si>
  <si>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</si>
  <si>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</si>
  <si>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</si>
  <si>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</si>
  <si>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</si>
  <si>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</si>
  <si>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</si>
  <si>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</si>
  <si>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</si>
  <si>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</si>
  <si>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</si>
  <si>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</si>
  <si>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</si>
  <si>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</si>
  <si>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</si>
  <si>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</si>
  <si>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</si>
  <si>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</si>
  <si>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</si>
  <si>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</si>
  <si>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</si>
  <si>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01/05/20 - VENCIMENTO 08/05/20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</si>
</sst>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52710</v>
      </c>
      <c r="C7" s="47">
        <f t="shared" si="0"/>
        <v>39568</v>
      </c>
      <c r="D7" s="47">
        <f t="shared" si="0"/>
        <v>63865</v>
      </c>
      <c r="E7" s="47">
        <f t="shared" si="0"/>
        <v>31087</v>
      </c>
      <c r="F7" s="47">
        <f t="shared" si="0"/>
        <v>43181</v>
      </c>
      <c r="G7" s="47">
        <f t="shared" si="0"/>
        <v>51110</v>
      </c>
      <c r="H7" s="47">
        <f t="shared" si="0"/>
        <v>53863</v>
      </c>
      <c r="I7" s="47">
        <f t="shared" si="0"/>
        <v>67876</v>
      </c>
      <c r="J7" s="47">
        <f t="shared" si="0"/>
        <v>14302</v>
      </c>
      <c r="K7" s="47">
        <f t="shared" si="0"/>
        <v>417562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3995</v>
      </c>
      <c r="C8" s="45">
        <f t="shared" si="1"/>
        <v>3151</v>
      </c>
      <c r="D8" s="45">
        <f t="shared" si="1"/>
        <v>4690</v>
      </c>
      <c r="E8" s="45">
        <f t="shared" si="1"/>
        <v>2339</v>
      </c>
      <c r="F8" s="45">
        <f t="shared" si="1"/>
        <v>3309</v>
      </c>
      <c r="G8" s="45">
        <f t="shared" si="1"/>
        <v>2441</v>
      </c>
      <c r="H8" s="45">
        <f t="shared" si="1"/>
        <v>2193</v>
      </c>
      <c r="I8" s="45">
        <f t="shared" si="1"/>
        <v>3922</v>
      </c>
      <c r="J8" s="45">
        <f t="shared" si="1"/>
        <v>379</v>
      </c>
      <c r="K8" s="38">
        <f>SUM(B8:J8)</f>
        <v>26419</v>
      </c>
      <c r="L8"/>
      <c r="M8"/>
      <c r="N8"/>
    </row>
    <row r="9" spans="1:14" ht="16.5" customHeight="1">
      <c r="A9" s="22" t="s">
        <v>36</v>
      </c>
      <c r="B9" s="45">
        <v>3989</v>
      </c>
      <c r="C9" s="45">
        <v>3150</v>
      </c>
      <c r="D9" s="45">
        <v>4690</v>
      </c>
      <c r="E9" s="45">
        <v>2337</v>
      </c>
      <c r="F9" s="45">
        <v>3307</v>
      </c>
      <c r="G9" s="45">
        <v>2441</v>
      </c>
      <c r="H9" s="45">
        <v>2193</v>
      </c>
      <c r="I9" s="45">
        <v>3920</v>
      </c>
      <c r="J9" s="45">
        <v>379</v>
      </c>
      <c r="K9" s="38">
        <f>SUM(B9:J9)</f>
        <v>26406</v>
      </c>
      <c r="L9"/>
      <c r="M9"/>
      <c r="N9"/>
    </row>
    <row r="10" spans="1:14" ht="16.5" customHeight="1">
      <c r="A10" s="22" t="s">
        <v>35</v>
      </c>
      <c r="B10" s="45">
        <v>6</v>
      </c>
      <c r="C10" s="45">
        <v>1</v>
      </c>
      <c r="D10" s="45">
        <v>0</v>
      </c>
      <c r="E10" s="45">
        <v>2</v>
      </c>
      <c r="F10" s="45">
        <v>2</v>
      </c>
      <c r="G10" s="45">
        <v>0</v>
      </c>
      <c r="H10" s="45">
        <v>0</v>
      </c>
      <c r="I10" s="45">
        <v>2</v>
      </c>
      <c r="J10" s="45">
        <v>0</v>
      </c>
      <c r="K10" s="38">
        <f>SUM(B10:J10)</f>
        <v>13</v>
      </c>
      <c r="L10"/>
      <c r="M10"/>
      <c r="N10"/>
    </row>
    <row r="11" spans="1:14" ht="16.5" customHeight="1">
      <c r="A11" s="44" t="s">
        <v>34</v>
      </c>
      <c r="B11" s="43">
        <v>48715</v>
      </c>
      <c r="C11" s="43">
        <v>36417</v>
      </c>
      <c r="D11" s="43">
        <v>59175</v>
      </c>
      <c r="E11" s="43">
        <v>28748</v>
      </c>
      <c r="F11" s="43">
        <v>39872</v>
      </c>
      <c r="G11" s="43">
        <v>48669</v>
      </c>
      <c r="H11" s="43">
        <v>51670</v>
      </c>
      <c r="I11" s="43">
        <v>63954</v>
      </c>
      <c r="J11" s="43">
        <v>13923</v>
      </c>
      <c r="K11" s="38">
        <f>SUM(B11:J11)</f>
        <v>391143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1.353622657499667</v>
      </c>
      <c r="C15" s="39">
        <v>1.762712322081911</v>
      </c>
      <c r="D15" s="39">
        <v>1.316326746777904</v>
      </c>
      <c r="E15" s="39">
        <v>1.839388634744631</v>
      </c>
      <c r="F15" s="39">
        <v>1.556848954181686</v>
      </c>
      <c r="G15" s="39">
        <v>1.70351154804511</v>
      </c>
      <c r="H15" s="39">
        <v>1.525104956590769</v>
      </c>
      <c r="I15" s="39">
        <v>1.520982827748053</v>
      </c>
      <c r="J15" s="39">
        <v>1.545354388180244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280520.46</v>
      </c>
      <c r="C17" s="36">
        <f t="shared" si="2"/>
        <v>287959.52999999997</v>
      </c>
      <c r="D17" s="36">
        <f t="shared" si="2"/>
        <v>371872.19</v>
      </c>
      <c r="E17" s="36">
        <f t="shared" si="2"/>
        <v>232462.3</v>
      </c>
      <c r="F17" s="36">
        <f t="shared" si="2"/>
        <v>279614.79</v>
      </c>
      <c r="G17" s="36">
        <f t="shared" si="2"/>
        <v>350945.11000000004</v>
      </c>
      <c r="H17" s="36">
        <f t="shared" si="2"/>
        <v>273379.29000000004</v>
      </c>
      <c r="I17" s="36">
        <f t="shared" si="2"/>
        <v>376104.71</v>
      </c>
      <c r="J17" s="36">
        <f t="shared" si="2"/>
        <v>88964.45000000001</v>
      </c>
      <c r="K17" s="36">
        <f aca="true" t="shared" si="3" ref="K17:K22">SUM(B17:J17)</f>
        <v>2541822.8300000005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179256.17</v>
      </c>
      <c r="C18" s="30">
        <f t="shared" si="4"/>
        <v>147711.3</v>
      </c>
      <c r="D18" s="30">
        <f t="shared" si="4"/>
        <v>264100.93</v>
      </c>
      <c r="E18" s="30">
        <f t="shared" si="4"/>
        <v>111919.42</v>
      </c>
      <c r="F18" s="30">
        <f t="shared" si="4"/>
        <v>164403.02</v>
      </c>
      <c r="G18" s="30">
        <f t="shared" si="4"/>
        <v>196747.95</v>
      </c>
      <c r="H18" s="30">
        <f t="shared" si="4"/>
        <v>165284</v>
      </c>
      <c r="I18" s="30">
        <f t="shared" si="4"/>
        <v>210252.7</v>
      </c>
      <c r="J18" s="30">
        <f t="shared" si="4"/>
        <v>50192.87</v>
      </c>
      <c r="K18" s="30">
        <f t="shared" si="3"/>
        <v>1489868.36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63389.04</v>
      </c>
      <c r="C19" s="30">
        <f t="shared" si="5"/>
        <v>112661.23</v>
      </c>
      <c r="D19" s="30">
        <f t="shared" si="5"/>
        <v>83542.19</v>
      </c>
      <c r="E19" s="30">
        <f t="shared" si="5"/>
        <v>93943.89</v>
      </c>
      <c r="F19" s="30">
        <f t="shared" si="5"/>
        <v>91547.65</v>
      </c>
      <c r="G19" s="30">
        <f t="shared" si="5"/>
        <v>138414.45</v>
      </c>
      <c r="H19" s="30">
        <f t="shared" si="5"/>
        <v>86791.45</v>
      </c>
      <c r="I19" s="30">
        <f t="shared" si="5"/>
        <v>109538.05</v>
      </c>
      <c r="J19" s="30">
        <f t="shared" si="5"/>
        <v>27372.9</v>
      </c>
      <c r="K19" s="30">
        <f t="shared" si="3"/>
        <v>807200.85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-17551.6</v>
      </c>
      <c r="C25" s="30">
        <f t="shared" si="6"/>
        <v>-13860</v>
      </c>
      <c r="D25" s="30">
        <f t="shared" si="6"/>
        <v>-20636</v>
      </c>
      <c r="E25" s="30">
        <f t="shared" si="6"/>
        <v>-10282.8</v>
      </c>
      <c r="F25" s="30">
        <f t="shared" si="6"/>
        <v>-14550.8</v>
      </c>
      <c r="G25" s="30">
        <f t="shared" si="6"/>
        <v>-10740.4</v>
      </c>
      <c r="H25" s="30">
        <f t="shared" si="6"/>
        <v>-9649.2</v>
      </c>
      <c r="I25" s="30">
        <f t="shared" si="6"/>
        <v>-17248</v>
      </c>
      <c r="J25" s="30">
        <f t="shared" si="6"/>
        <v>-1667.6</v>
      </c>
      <c r="K25" s="30">
        <f aca="true" t="shared" si="7" ref="K25:K33">SUM(B25:J25)</f>
        <v>-116186.4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-17551.6</v>
      </c>
      <c r="C26" s="30">
        <f t="shared" si="8"/>
        <v>-13860</v>
      </c>
      <c r="D26" s="30">
        <f t="shared" si="8"/>
        <v>-20636</v>
      </c>
      <c r="E26" s="30">
        <f t="shared" si="8"/>
        <v>-10282.8</v>
      </c>
      <c r="F26" s="30">
        <f t="shared" si="8"/>
        <v>-14550.8</v>
      </c>
      <c r="G26" s="30">
        <f t="shared" si="8"/>
        <v>-10740.4</v>
      </c>
      <c r="H26" s="30">
        <f t="shared" si="8"/>
        <v>-9649.2</v>
      </c>
      <c r="I26" s="30">
        <f t="shared" si="8"/>
        <v>-17248</v>
      </c>
      <c r="J26" s="30">
        <f t="shared" si="8"/>
        <v>-1667.6</v>
      </c>
      <c r="K26" s="30">
        <f t="shared" si="7"/>
        <v>-116186.4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-17551.6</v>
      </c>
      <c r="C27" s="30">
        <f aca="true" t="shared" si="9" ref="C27:J27">-ROUND((C9)*$E$3,2)</f>
        <v>-13860</v>
      </c>
      <c r="D27" s="30">
        <f t="shared" si="9"/>
        <v>-20636</v>
      </c>
      <c r="E27" s="30">
        <f t="shared" si="9"/>
        <v>-10282.8</v>
      </c>
      <c r="F27" s="30">
        <f t="shared" si="9"/>
        <v>-14550.8</v>
      </c>
      <c r="G27" s="30">
        <f t="shared" si="9"/>
        <v>-10740.4</v>
      </c>
      <c r="H27" s="30">
        <f t="shared" si="9"/>
        <v>-9649.2</v>
      </c>
      <c r="I27" s="30">
        <f t="shared" si="9"/>
        <v>-17248</v>
      </c>
      <c r="J27" s="30">
        <f t="shared" si="9"/>
        <v>-1667.6</v>
      </c>
      <c r="K27" s="30">
        <f t="shared" si="7"/>
        <v>-116186.4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262968.86000000004</v>
      </c>
      <c r="C45" s="27">
        <f aca="true" t="shared" si="11" ref="C45:J45">IF(C17+C25+C46&lt;0,0,C17+C25+C46)</f>
        <v>274099.52999999997</v>
      </c>
      <c r="D45" s="27">
        <f t="shared" si="11"/>
        <v>351236.19</v>
      </c>
      <c r="E45" s="27">
        <f t="shared" si="11"/>
        <v>222179.5</v>
      </c>
      <c r="F45" s="27">
        <f t="shared" si="11"/>
        <v>265063.99</v>
      </c>
      <c r="G45" s="27">
        <f t="shared" si="11"/>
        <v>340204.71</v>
      </c>
      <c r="H45" s="27">
        <f t="shared" si="11"/>
        <v>263730.09</v>
      </c>
      <c r="I45" s="27">
        <f t="shared" si="11"/>
        <v>358856.71</v>
      </c>
      <c r="J45" s="27">
        <f t="shared" si="11"/>
        <v>87296.85</v>
      </c>
      <c r="K45" s="20">
        <f>SUM(B45:J45)</f>
        <v>2425636.43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262968.86</v>
      </c>
      <c r="C51" s="10">
        <f t="shared" si="13"/>
        <v>274099.53</v>
      </c>
      <c r="D51" s="10">
        <f t="shared" si="13"/>
        <v>351236.2</v>
      </c>
      <c r="E51" s="10">
        <f t="shared" si="13"/>
        <v>222179.49</v>
      </c>
      <c r="F51" s="10">
        <f t="shared" si="13"/>
        <v>265063.99</v>
      </c>
      <c r="G51" s="10">
        <f t="shared" si="13"/>
        <v>340204.71</v>
      </c>
      <c r="H51" s="10">
        <f t="shared" si="13"/>
        <v>263730.09</v>
      </c>
      <c r="I51" s="10">
        <f>SUM(I52:I64)</f>
        <v>358856.7</v>
      </c>
      <c r="J51" s="10">
        <f t="shared" si="13"/>
        <v>87296.85</v>
      </c>
      <c r="K51" s="5">
        <f>SUM(K52:K64)</f>
        <v>2425636.4200000004</v>
      </c>
      <c r="L51" s="9"/>
    </row>
    <row r="52" spans="1:11" ht="16.5" customHeight="1">
      <c r="A52" s="7" t="s">
        <v>61</v>
      </c>
      <c r="B52" s="8">
        <v>228966.99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228966.99</v>
      </c>
    </row>
    <row r="53" spans="1:11" ht="16.5" customHeight="1">
      <c r="A53" s="7" t="s">
        <v>62</v>
      </c>
      <c r="B53" s="8">
        <v>34001.87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34001.87</v>
      </c>
    </row>
    <row r="54" spans="1:11" ht="16.5" customHeight="1">
      <c r="A54" s="7" t="s">
        <v>4</v>
      </c>
      <c r="B54" s="6">
        <v>0</v>
      </c>
      <c r="C54" s="8">
        <v>274099.53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274099.53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351236.2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351236.2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222179.49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222179.49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265063.99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265063.99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340204.71</v>
      </c>
      <c r="H58" s="6">
        <v>0</v>
      </c>
      <c r="I58" s="6">
        <v>0</v>
      </c>
      <c r="J58" s="6">
        <v>0</v>
      </c>
      <c r="K58" s="5">
        <f t="shared" si="14"/>
        <v>340204.71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263730.09</v>
      </c>
      <c r="I59" s="6">
        <v>0</v>
      </c>
      <c r="J59" s="6">
        <v>0</v>
      </c>
      <c r="K59" s="5">
        <f t="shared" si="14"/>
        <v>263730.09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119212.2</v>
      </c>
      <c r="J61" s="6">
        <v>0</v>
      </c>
      <c r="K61" s="5">
        <f t="shared" si="14"/>
        <v>119212.2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239644.5</v>
      </c>
      <c r="J62" s="6">
        <v>0</v>
      </c>
      <c r="K62" s="5">
        <f t="shared" si="14"/>
        <v>239644.5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87296.85</v>
      </c>
      <c r="K63" s="5">
        <f t="shared" si="14"/>
        <v>87296.85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2020-05-07T23:27:22Z</dcterms:modified>
  <cp:category/>
  <cp:version/>
  <cp:contentType/>
  <cp:contentStatus/>
</cp:coreProperties>
</file>