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<sst xmlns="http://schemas.openxmlformats.org/spreadsheetml/2006/main" count="78" uniqueCount="77">
  <si>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</si>
  <si>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</si>
  <si>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</si>
  <si>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</si>
  <si>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</si>
  <si>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</si>
  <si>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</si>
  <si>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</si>
  <si>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</si>
  <si>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</si>
  <si>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</si>
  <si>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</si>
  <si>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</si>
  <si>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</si>
  <si>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</si>
  <si>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</si>
  <si>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</si>
  <si>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</si>
  <si>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</si>
  <si>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</si>
  <si>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</si>
  <si>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</si>
  <si>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</si>
  <si>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</si>
  <si>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</si>
  <si>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</si>
  <si>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</si>
  <si>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</si>
  <si>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</si>
  <si>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</si>
  <si>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</si>
  <si>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</si>
  <si>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</si>
  <si>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</si>
  <si>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</si>
  <si>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</si>
  <si>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</si>
  <si>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</si>
  <si>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</si>
  <si>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</si>
  <si>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</si>
  <si>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</si>
  <si>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</si>
  <si>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</si>
  <si>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</si>
  <si>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</si>
  <si>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</si>
  <si>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</si>
  <si>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</si>
  <si>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</si>
  <si>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</si>
  <si>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</si>
  <si>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</si>
  <si>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</si>
  <si>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</si>
  <si>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</si>
  <si>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</si>
  <si>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</si>
  <si>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</si>
  <si>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</si>
  <si>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</si>
  <si>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</si>
  <si>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</si>
  <si>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</si>
  <si>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</si>
  <si>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</si>
  <si>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</si>
  <si>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</si>
  <si>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</si>
  <si>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</si>
  <si>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</si>
  <si>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</si>
  <si>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</si>
  <si>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19/05/20 - VENCIMENTO 28/05/20</t>
  </si>
  <si>
    <t>5.3. Revisão de Remuneração pelo Transporte Coletivo ¹</t>
  </si>
  <si>
    <t>7.15. Consórcio KBPX</t>
  </si>
  <si>
    <t xml:space="preserve"> ¹  Ajuste da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</si>
</sst>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30979</v>
      </c>
      <c r="C7" s="10">
        <f>C8+C11</f>
        <v>46905</v>
      </c>
      <c r="D7" s="10">
        <f aca="true" t="shared" si="0" ref="D7:K7">D8+D11</f>
        <v>112681</v>
      </c>
      <c r="E7" s="10">
        <f t="shared" si="0"/>
        <v>118114</v>
      </c>
      <c r="F7" s="10">
        <f t="shared" si="0"/>
        <v>130467</v>
      </c>
      <c r="G7" s="10">
        <f t="shared" si="0"/>
        <v>58946</v>
      </c>
      <c r="H7" s="10">
        <f t="shared" si="0"/>
        <v>22338</v>
      </c>
      <c r="I7" s="10">
        <f t="shared" si="0"/>
        <v>46750</v>
      </c>
      <c r="J7" s="10">
        <f t="shared" si="0"/>
        <v>35436</v>
      </c>
      <c r="K7" s="10">
        <f t="shared" si="0"/>
        <v>89201</v>
      </c>
      <c r="L7" s="10">
        <f>SUM(B7:K7)</f>
        <v>691817</v>
      </c>
      <c r="M7" s="11"/>
    </row>
    <row r="8" spans="1:13" ht="17.25" customHeight="1">
      <c r="A8" s="12" t="s">
        <v>18</v>
      </c>
      <c r="B8" s="13">
        <f>B9+B10</f>
        <v>1964</v>
      </c>
      <c r="C8" s="13">
        <f aca="true" t="shared" si="1" ref="C8:K8">C9+C10</f>
        <v>2956</v>
      </c>
      <c r="D8" s="13">
        <f t="shared" si="1"/>
        <v>7331</v>
      </c>
      <c r="E8" s="13">
        <f t="shared" si="1"/>
        <v>6895</v>
      </c>
      <c r="F8" s="13">
        <f t="shared" si="1"/>
        <v>7406</v>
      </c>
      <c r="G8" s="13">
        <f t="shared" si="1"/>
        <v>3899</v>
      </c>
      <c r="H8" s="13">
        <f t="shared" si="1"/>
        <v>1253</v>
      </c>
      <c r="I8" s="13">
        <f t="shared" si="1"/>
        <v>1985</v>
      </c>
      <c r="J8" s="13">
        <f t="shared" si="1"/>
        <v>1572</v>
      </c>
      <c r="K8" s="13">
        <f t="shared" si="1"/>
        <v>4747</v>
      </c>
      <c r="L8" s="13">
        <f>SUM(B8:K8)</f>
        <v>40008</v>
      </c>
      <c r="M8"/>
    </row>
    <row r="9" spans="1:13" ht="17.25" customHeight="1">
      <c r="A9" s="14" t="s">
        <v>19</v>
      </c>
      <c r="B9" s="15">
        <v>1964</v>
      </c>
      <c r="C9" s="15">
        <v>2956</v>
      </c>
      <c r="D9" s="15">
        <v>7331</v>
      </c>
      <c r="E9" s="15">
        <v>6895</v>
      </c>
      <c r="F9" s="15">
        <v>7406</v>
      </c>
      <c r="G9" s="15">
        <v>3899</v>
      </c>
      <c r="H9" s="15">
        <v>1253</v>
      </c>
      <c r="I9" s="15">
        <v>1985</v>
      </c>
      <c r="J9" s="15">
        <v>1572</v>
      </c>
      <c r="K9" s="15">
        <v>4747</v>
      </c>
      <c r="L9" s="13">
        <f>SUM(B9:K9)</f>
        <v>40008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29015</v>
      </c>
      <c r="C11" s="15">
        <v>43949</v>
      </c>
      <c r="D11" s="15">
        <v>105350</v>
      </c>
      <c r="E11" s="15">
        <v>111219</v>
      </c>
      <c r="F11" s="15">
        <v>123061</v>
      </c>
      <c r="G11" s="15">
        <v>55047</v>
      </c>
      <c r="H11" s="15">
        <v>21085</v>
      </c>
      <c r="I11" s="15">
        <v>44765</v>
      </c>
      <c r="J11" s="15">
        <v>33864</v>
      </c>
      <c r="K11" s="15">
        <v>84454</v>
      </c>
      <c r="L11" s="13">
        <f>SUM(B11:K11)</f>
        <v>651809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1.211865956250987</v>
      </c>
      <c r="C15" s="22">
        <v>1.77905991586283</v>
      </c>
      <c r="D15" s="22">
        <v>2.050607794013675</v>
      </c>
      <c r="E15" s="22">
        <v>1.620914541684432</v>
      </c>
      <c r="F15" s="22">
        <v>1.590342170103837</v>
      </c>
      <c r="G15" s="22">
        <v>1.996811269149947</v>
      </c>
      <c r="H15" s="22">
        <v>2.069129952433768</v>
      </c>
      <c r="I15" s="22">
        <v>1.522803106395223</v>
      </c>
      <c r="J15" s="22">
        <v>2.063510088849201</v>
      </c>
      <c r="K15" s="22">
        <v>1.740910793445127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219735.86</v>
      </c>
      <c r="C17" s="25">
        <f aca="true" t="shared" si="2" ref="C17:L17">C18+C19+C20+C21+C22</f>
        <v>264924.69</v>
      </c>
      <c r="D17" s="25">
        <f t="shared" si="2"/>
        <v>874500.44</v>
      </c>
      <c r="E17" s="25">
        <f t="shared" si="2"/>
        <v>733169.6799999999</v>
      </c>
      <c r="F17" s="25">
        <f t="shared" si="2"/>
        <v>711597.3500000001</v>
      </c>
      <c r="G17" s="25">
        <f t="shared" si="2"/>
        <v>446394.77999999997</v>
      </c>
      <c r="H17" s="25">
        <f t="shared" si="2"/>
        <v>194575.99999999997</v>
      </c>
      <c r="I17" s="25">
        <f t="shared" si="2"/>
        <v>240717.49</v>
      </c>
      <c r="J17" s="25">
        <f t="shared" si="2"/>
        <v>276328.57</v>
      </c>
      <c r="K17" s="25">
        <f t="shared" si="2"/>
        <v>471123.52</v>
      </c>
      <c r="L17" s="25">
        <f t="shared" si="2"/>
        <v>4433068.379999999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178324.42</v>
      </c>
      <c r="C18" s="33">
        <f t="shared" si="3"/>
        <v>145480.55</v>
      </c>
      <c r="D18" s="33">
        <f t="shared" si="3"/>
        <v>416221.08</v>
      </c>
      <c r="E18" s="33">
        <f t="shared" si="3"/>
        <v>441226.66</v>
      </c>
      <c r="F18" s="33">
        <f t="shared" si="3"/>
        <v>431428.28</v>
      </c>
      <c r="G18" s="33">
        <f t="shared" si="3"/>
        <v>214192.08</v>
      </c>
      <c r="H18" s="33">
        <f t="shared" si="3"/>
        <v>89432.42</v>
      </c>
      <c r="I18" s="33">
        <f t="shared" si="3"/>
        <v>155457.78</v>
      </c>
      <c r="J18" s="33">
        <f t="shared" si="3"/>
        <v>126875.05</v>
      </c>
      <c r="K18" s="33">
        <f t="shared" si="3"/>
        <v>260761.28</v>
      </c>
      <c r="L18" s="33">
        <f>SUM(B18:K18)</f>
        <v>2459399.5999999996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37780.87</v>
      </c>
      <c r="C19" s="33">
        <f t="shared" si="4"/>
        <v>113338.07</v>
      </c>
      <c r="D19" s="33">
        <f t="shared" si="4"/>
        <v>437285.11</v>
      </c>
      <c r="E19" s="33">
        <f t="shared" si="4"/>
        <v>273964.05</v>
      </c>
      <c r="F19" s="33">
        <f t="shared" si="4"/>
        <v>254690.31</v>
      </c>
      <c r="G19" s="33">
        <f t="shared" si="4"/>
        <v>213509.08</v>
      </c>
      <c r="H19" s="33">
        <f t="shared" si="4"/>
        <v>95614.88</v>
      </c>
      <c r="I19" s="33">
        <f t="shared" si="4"/>
        <v>81273.81</v>
      </c>
      <c r="J19" s="33">
        <f t="shared" si="4"/>
        <v>134932.9</v>
      </c>
      <c r="K19" s="33">
        <f t="shared" si="4"/>
        <v>193200.85</v>
      </c>
      <c r="L19" s="33">
        <f>SUM(B19:K19)</f>
        <v>1835589.9300000002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-28641.6</v>
      </c>
      <c r="C25" s="33">
        <f t="shared" si="5"/>
        <v>-13006.4</v>
      </c>
      <c r="D25" s="33">
        <f t="shared" si="5"/>
        <v>-32256.4</v>
      </c>
      <c r="E25" s="33">
        <f t="shared" si="5"/>
        <v>-30338</v>
      </c>
      <c r="F25" s="33">
        <f t="shared" si="5"/>
        <v>-32586.4</v>
      </c>
      <c r="G25" s="33">
        <f t="shared" si="5"/>
        <v>-17155.6</v>
      </c>
      <c r="H25" s="33">
        <f t="shared" si="5"/>
        <v>-5513.2</v>
      </c>
      <c r="I25" s="33">
        <f t="shared" si="5"/>
        <v>-15475.82</v>
      </c>
      <c r="J25" s="33">
        <f t="shared" si="5"/>
        <v>-6916.8</v>
      </c>
      <c r="K25" s="33">
        <f t="shared" si="5"/>
        <v>-20886.8</v>
      </c>
      <c r="L25" s="33">
        <f aca="true" t="shared" si="6" ref="L25:L31">SUM(B25:K25)</f>
        <v>-202777.02</v>
      </c>
      <c r="M25"/>
    </row>
    <row r="26" spans="1:13" ht="18.75" customHeight="1">
      <c r="A26" s="27" t="s">
        <v>31</v>
      </c>
      <c r="B26" s="33">
        <f>B27+B28+B29+B30</f>
        <v>-8641.6</v>
      </c>
      <c r="C26" s="33">
        <f aca="true" t="shared" si="7" ref="C26:K26">C27+C28+C29+C30</f>
        <v>-13006.4</v>
      </c>
      <c r="D26" s="33">
        <f t="shared" si="7"/>
        <v>-32256.4</v>
      </c>
      <c r="E26" s="33">
        <f t="shared" si="7"/>
        <v>-30338</v>
      </c>
      <c r="F26" s="33">
        <f t="shared" si="7"/>
        <v>-32586.4</v>
      </c>
      <c r="G26" s="33">
        <f t="shared" si="7"/>
        <v>-17155.6</v>
      </c>
      <c r="H26" s="33">
        <f t="shared" si="7"/>
        <v>-5513.2</v>
      </c>
      <c r="I26" s="33">
        <f t="shared" si="7"/>
        <v>-15475.82</v>
      </c>
      <c r="J26" s="33">
        <f t="shared" si="7"/>
        <v>-6916.8</v>
      </c>
      <c r="K26" s="33">
        <f t="shared" si="7"/>
        <v>-20886.8</v>
      </c>
      <c r="L26" s="33">
        <f t="shared" si="6"/>
        <v>-182777.02</v>
      </c>
      <c r="M26"/>
    </row>
    <row r="27" spans="1:13" s="36" customFormat="1" ht="18.75" customHeight="1">
      <c r="A27" s="34" t="s">
        <v>58</v>
      </c>
      <c r="B27" s="33">
        <f>-ROUND((B9)*$E$3,2)</f>
        <v>-8641.6</v>
      </c>
      <c r="C27" s="33">
        <f aca="true" t="shared" si="8" ref="C27:K27">-ROUND((C9)*$E$3,2)</f>
        <v>-13006.4</v>
      </c>
      <c r="D27" s="33">
        <f t="shared" si="8"/>
        <v>-32256.4</v>
      </c>
      <c r="E27" s="33">
        <f t="shared" si="8"/>
        <v>-30338</v>
      </c>
      <c r="F27" s="33">
        <f t="shared" si="8"/>
        <v>-32586.4</v>
      </c>
      <c r="G27" s="33">
        <f t="shared" si="8"/>
        <v>-17155.6</v>
      </c>
      <c r="H27" s="33">
        <f t="shared" si="8"/>
        <v>-5513.2</v>
      </c>
      <c r="I27" s="33">
        <f t="shared" si="8"/>
        <v>-8734</v>
      </c>
      <c r="J27" s="33">
        <f t="shared" si="8"/>
        <v>-6916.8</v>
      </c>
      <c r="K27" s="33">
        <f t="shared" si="8"/>
        <v>-20886.8</v>
      </c>
      <c r="L27" s="33">
        <f t="shared" si="6"/>
        <v>-176035.19999999998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-6741.82</v>
      </c>
      <c r="J30" s="17">
        <v>0</v>
      </c>
      <c r="K30" s="17">
        <v>0</v>
      </c>
      <c r="L30" s="33">
        <f t="shared" si="6"/>
        <v>-6741.82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-20000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-20000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191094.25999999998</v>
      </c>
      <c r="C46" s="41">
        <f aca="true" t="shared" si="11" ref="C46:K46">IF(C17+C25+C38+C47&lt;0,0,C17+C25+C47)</f>
        <v>251918.29</v>
      </c>
      <c r="D46" s="41">
        <f t="shared" si="11"/>
        <v>842244.0399999999</v>
      </c>
      <c r="E46" s="41">
        <f t="shared" si="11"/>
        <v>702831.6799999999</v>
      </c>
      <c r="F46" s="41">
        <f t="shared" si="11"/>
        <v>679010.9500000001</v>
      </c>
      <c r="G46" s="41">
        <f t="shared" si="11"/>
        <v>429239.18</v>
      </c>
      <c r="H46" s="41">
        <f t="shared" si="11"/>
        <v>189062.79999999996</v>
      </c>
      <c r="I46" s="41">
        <f t="shared" si="11"/>
        <v>225241.66999999998</v>
      </c>
      <c r="J46" s="41">
        <f t="shared" si="11"/>
        <v>269411.77</v>
      </c>
      <c r="K46" s="41">
        <f t="shared" si="11"/>
        <v>450236.72000000003</v>
      </c>
      <c r="L46" s="42">
        <f>SUM(B46:K46)</f>
        <v>4230291.359999999</v>
      </c>
      <c r="M46" s="55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191094.26</v>
      </c>
      <c r="C52" s="41">
        <f aca="true" t="shared" si="13" ref="C52:J52">SUM(C53:C64)</f>
        <v>251918.28</v>
      </c>
      <c r="D52" s="41">
        <f t="shared" si="13"/>
        <v>842244.04</v>
      </c>
      <c r="E52" s="41">
        <f t="shared" si="13"/>
        <v>702831.67</v>
      </c>
      <c r="F52" s="41">
        <f t="shared" si="13"/>
        <v>679010.94</v>
      </c>
      <c r="G52" s="41">
        <f t="shared" si="13"/>
        <v>429239.18</v>
      </c>
      <c r="H52" s="41">
        <f t="shared" si="13"/>
        <v>189062.79</v>
      </c>
      <c r="I52" s="41">
        <f>SUM(I53:I67)</f>
        <v>225241.66</v>
      </c>
      <c r="J52" s="41">
        <f t="shared" si="13"/>
        <v>269411.77</v>
      </c>
      <c r="K52" s="41">
        <f>SUM(K53:K66)</f>
        <v>450236.72</v>
      </c>
      <c r="L52" s="46">
        <f>SUM(B52:K52)</f>
        <v>4230291.3100000005</v>
      </c>
      <c r="M52" s="40"/>
    </row>
    <row r="53" spans="1:13" ht="18.75" customHeight="1">
      <c r="A53" s="47" t="s">
        <v>51</v>
      </c>
      <c r="B53" s="48">
        <v>191094.26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191094.26</v>
      </c>
      <c r="M53" s="40"/>
    </row>
    <row r="54" spans="1:12" ht="18.75" customHeight="1">
      <c r="A54" s="47" t="s">
        <v>61</v>
      </c>
      <c r="B54" s="17">
        <v>0</v>
      </c>
      <c r="C54" s="48">
        <v>220000.23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220000.23</v>
      </c>
    </row>
    <row r="55" spans="1:12" ht="18.75" customHeight="1">
      <c r="A55" s="47" t="s">
        <v>62</v>
      </c>
      <c r="B55" s="17">
        <v>0</v>
      </c>
      <c r="C55" s="48">
        <v>31918.05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31918.05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842244.04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842244.04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702831.67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702831.67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679010.94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679010.94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429239.18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429239.18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189062.79</v>
      </c>
      <c r="I60" s="17">
        <v>0</v>
      </c>
      <c r="J60" s="17">
        <v>0</v>
      </c>
      <c r="K60" s="17">
        <v>0</v>
      </c>
      <c r="L60" s="46">
        <f t="shared" si="14"/>
        <v>189062.79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269411.77</v>
      </c>
      <c r="K62" s="17">
        <v>0</v>
      </c>
      <c r="L62" s="46">
        <f t="shared" si="14"/>
        <v>269411.77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234753.43</v>
      </c>
      <c r="L63" s="46">
        <f t="shared" si="14"/>
        <v>234753.43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215483.29</v>
      </c>
      <c r="L64" s="46">
        <f t="shared" si="14"/>
        <v>215483.29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225241.66</v>
      </c>
      <c r="J67" s="54">
        <v>0</v>
      </c>
      <c r="K67" s="54">
        <v>0</v>
      </c>
      <c r="L67" s="51">
        <v>80757.19</v>
      </c>
    </row>
    <row r="68" spans="1:12" ht="18" customHeight="1">
      <c r="A68" s="52" t="s">
        <v>76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2020-05-27T19:54:40Z</dcterms:modified>
  <cp:category/>
  <cp:version/>
  <cp:contentType/>
  <cp:contentStatus/>
</cp:coreProperties>
</file>