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<sst xmlns="http://schemas.openxmlformats.org/spreadsheetml/2006/main" count="79" uniqueCount="76">
  <si>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</si>
  <si>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</si>
  <si>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</si>
  <si>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</si>
  <si>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</si>
  <si>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</si>
  <si>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</si>
  <si>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</si>
  <si>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</si>
  <si>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</si>
  <si>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</si>
  <si>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</si>
  <si>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</si>
  <si>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</si>
  <si>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</si>
  <si>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</si>
  <si>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</si>
  <si>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</si>
  <si>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</si>
  <si>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</si>
  <si>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</si>
  <si>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</si>
  <si>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</si>
  <si>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</si>
  <si>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</si>
  <si>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</si>
  <si>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</si>
  <si>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</si>
  <si>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</si>
  <si>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</si>
  <si>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</si>
  <si>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</si>
  <si>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</si>
  <si>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</si>
  <si>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</si>
  <si>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</si>
  <si>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</si>
  <si>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</si>
  <si>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</si>
  <si>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</si>
  <si>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</si>
  <si>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</si>
  <si>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</si>
  <si>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</si>
  <si>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</si>
  <si>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</si>
  <si>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</si>
  <si>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</si>
  <si>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</si>
  <si>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</si>
  <si>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</si>
  <si>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</si>
  <si>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</si>
  <si>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</si>
  <si>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</si>
  <si>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</si>
  <si>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</si>
  <si>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</si>
  <si>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</si>
  <si>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</si>
  <si>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</si>
  <si>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</si>
  <si>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</si>
  <si>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</si>
  <si>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</si>
  <si>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</si>
  <si>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</si>
  <si>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</si>
  <si>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</si>
  <si>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</si>
  <si>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</si>
  <si>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</si>
  <si>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</si>
  <si>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</si>
  <si>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</si>
  <si>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28/06/20 - VENCIMENTO 03/07/20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</si>
</sst>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75351</v>
      </c>
      <c r="C7" s="9">
        <f t="shared" si="0"/>
        <v>47803</v>
      </c>
      <c r="D7" s="9">
        <f t="shared" si="0"/>
        <v>62068</v>
      </c>
      <c r="E7" s="9">
        <f t="shared" si="0"/>
        <v>11302</v>
      </c>
      <c r="F7" s="9">
        <f t="shared" si="0"/>
        <v>44935</v>
      </c>
      <c r="G7" s="9">
        <f t="shared" si="0"/>
        <v>59758</v>
      </c>
      <c r="H7" s="9">
        <f t="shared" si="0"/>
        <v>8010</v>
      </c>
      <c r="I7" s="9">
        <f t="shared" si="0"/>
        <v>48593</v>
      </c>
      <c r="J7" s="9">
        <f t="shared" si="0"/>
        <v>50495</v>
      </c>
      <c r="K7" s="9">
        <f t="shared" si="0"/>
        <v>71567</v>
      </c>
      <c r="L7" s="9">
        <f t="shared" si="0"/>
        <v>57789</v>
      </c>
      <c r="M7" s="9">
        <f t="shared" si="0"/>
        <v>20590</v>
      </c>
      <c r="N7" s="9">
        <f t="shared" si="0"/>
        <v>12450</v>
      </c>
      <c r="O7" s="9">
        <f t="shared" si="0"/>
        <v>570711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4466</v>
      </c>
      <c r="C8" s="11">
        <f t="shared" si="1"/>
        <v>3557</v>
      </c>
      <c r="D8" s="11">
        <f t="shared" si="1"/>
        <v>3522</v>
      </c>
      <c r="E8" s="11">
        <f t="shared" si="1"/>
        <v>460</v>
      </c>
      <c r="F8" s="11">
        <f t="shared" si="1"/>
        <v>2319</v>
      </c>
      <c r="G8" s="11">
        <f t="shared" si="1"/>
        <v>3411</v>
      </c>
      <c r="H8" s="11">
        <f t="shared" si="1"/>
        <v>476</v>
      </c>
      <c r="I8" s="11">
        <f t="shared" si="1"/>
        <v>3757</v>
      </c>
      <c r="J8" s="11">
        <f t="shared" si="1"/>
        <v>3272</v>
      </c>
      <c r="K8" s="11">
        <f t="shared" si="1"/>
        <v>3668</v>
      </c>
      <c r="L8" s="11">
        <f t="shared" si="1"/>
        <v>2725</v>
      </c>
      <c r="M8" s="11">
        <f t="shared" si="1"/>
        <v>835</v>
      </c>
      <c r="N8" s="11">
        <f t="shared" si="1"/>
        <v>764</v>
      </c>
      <c r="O8" s="11">
        <f t="shared" si="1"/>
        <v>33232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4466</v>
      </c>
      <c r="C9" s="11">
        <v>3557</v>
      </c>
      <c r="D9" s="11">
        <v>3522</v>
      </c>
      <c r="E9" s="11">
        <v>460</v>
      </c>
      <c r="F9" s="11">
        <v>2319</v>
      </c>
      <c r="G9" s="11">
        <v>3411</v>
      </c>
      <c r="H9" s="11">
        <v>475</v>
      </c>
      <c r="I9" s="11">
        <v>3755</v>
      </c>
      <c r="J9" s="11">
        <v>3272</v>
      </c>
      <c r="K9" s="11">
        <v>3666</v>
      </c>
      <c r="L9" s="11">
        <v>2725</v>
      </c>
      <c r="M9" s="11">
        <v>834</v>
      </c>
      <c r="N9" s="11">
        <v>764</v>
      </c>
      <c r="O9" s="11">
        <f>SUM(B9:N9)</f>
        <v>33226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2</v>
      </c>
      <c r="J10" s="13">
        <v>0</v>
      </c>
      <c r="K10" s="13">
        <v>2</v>
      </c>
      <c r="L10" s="13">
        <v>0</v>
      </c>
      <c r="M10" s="13">
        <v>1</v>
      </c>
      <c r="N10" s="13">
        <v>0</v>
      </c>
      <c r="O10" s="11">
        <f>SUM(B10:N10)</f>
        <v>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70885</v>
      </c>
      <c r="C11" s="13">
        <v>44246</v>
      </c>
      <c r="D11" s="13">
        <v>58546</v>
      </c>
      <c r="E11" s="13">
        <v>10842</v>
      </c>
      <c r="F11" s="13">
        <v>42616</v>
      </c>
      <c r="G11" s="13">
        <v>56347</v>
      </c>
      <c r="H11" s="13">
        <v>7534</v>
      </c>
      <c r="I11" s="13">
        <v>44836</v>
      </c>
      <c r="J11" s="13">
        <v>47223</v>
      </c>
      <c r="K11" s="13">
        <v>67899</v>
      </c>
      <c r="L11" s="13">
        <v>55064</v>
      </c>
      <c r="M11" s="13">
        <v>19755</v>
      </c>
      <c r="N11" s="13">
        <v>11686</v>
      </c>
      <c r="O11" s="11">
        <f>SUM(B11:N11)</f>
        <v>537479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2.023570632097816</v>
      </c>
      <c r="C15" s="19">
        <v>2.163412873222418</v>
      </c>
      <c r="D15" s="19">
        <v>1.763388840324362</v>
      </c>
      <c r="E15" s="19">
        <v>1.594938819665382</v>
      </c>
      <c r="F15" s="19">
        <v>2.38593030126644</v>
      </c>
      <c r="G15" s="19">
        <v>2.638831646300217</v>
      </c>
      <c r="H15" s="19">
        <v>1.994963774448145</v>
      </c>
      <c r="I15" s="19">
        <v>2.024050964268246</v>
      </c>
      <c r="J15" s="19">
        <v>1.973949891645081</v>
      </c>
      <c r="K15" s="19">
        <v>2.014642902120215</v>
      </c>
      <c r="L15" s="19">
        <v>2.16992381871835</v>
      </c>
      <c r="M15" s="19">
        <v>1.86911442135233</v>
      </c>
      <c r="N15" s="19">
        <v>2.156993876567586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349310.74999999994</v>
      </c>
      <c r="C17" s="24">
        <f aca="true" t="shared" si="2" ref="C17:N17">C18+C19+C20+C21+C22+C23+C24+C25</f>
        <v>254040.08999999997</v>
      </c>
      <c r="D17" s="24">
        <f t="shared" si="2"/>
        <v>208780.81</v>
      </c>
      <c r="E17" s="24">
        <f t="shared" si="2"/>
        <v>63568.990000000005</v>
      </c>
      <c r="F17" s="24">
        <f t="shared" si="2"/>
        <v>243475.43</v>
      </c>
      <c r="G17" s="24">
        <f t="shared" si="2"/>
        <v>291744.4</v>
      </c>
      <c r="H17" s="24">
        <f t="shared" si="2"/>
        <v>34772.22000000001</v>
      </c>
      <c r="I17" s="24">
        <f t="shared" si="2"/>
        <v>239743.24999999994</v>
      </c>
      <c r="J17" s="24">
        <f t="shared" si="2"/>
        <v>228936.78</v>
      </c>
      <c r="K17" s="24">
        <f t="shared" si="2"/>
        <v>330205.0800000001</v>
      </c>
      <c r="L17" s="24">
        <f t="shared" si="2"/>
        <v>329769.32000000007</v>
      </c>
      <c r="M17" s="24">
        <f t="shared" si="2"/>
        <v>126301.05</v>
      </c>
      <c r="N17" s="24">
        <f t="shared" si="2"/>
        <v>69813.64000000001</v>
      </c>
      <c r="O17" s="24">
        <f>O18+O19+O20+O21+O22+O23+O24+O25</f>
        <v>2770461.8100000005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168349.2</v>
      </c>
      <c r="C18" s="30">
        <f t="shared" si="3"/>
        <v>110305.42</v>
      </c>
      <c r="D18" s="30">
        <f t="shared" si="3"/>
        <v>125575.98</v>
      </c>
      <c r="E18" s="30">
        <f t="shared" si="3"/>
        <v>39117.35</v>
      </c>
      <c r="F18" s="30">
        <f t="shared" si="3"/>
        <v>105336.63</v>
      </c>
      <c r="G18" s="30">
        <f t="shared" si="3"/>
        <v>115159.64</v>
      </c>
      <c r="H18" s="30">
        <f t="shared" si="3"/>
        <v>20697.04</v>
      </c>
      <c r="I18" s="30">
        <f t="shared" si="3"/>
        <v>111239.1</v>
      </c>
      <c r="J18" s="30">
        <f t="shared" si="3"/>
        <v>116345.53</v>
      </c>
      <c r="K18" s="30">
        <f t="shared" si="3"/>
        <v>155973.12</v>
      </c>
      <c r="L18" s="30">
        <f t="shared" si="3"/>
        <v>143339.84</v>
      </c>
      <c r="M18" s="30">
        <f t="shared" si="3"/>
        <v>59000.65</v>
      </c>
      <c r="N18" s="30">
        <f t="shared" si="3"/>
        <v>32240.52</v>
      </c>
      <c r="O18" s="30">
        <f aca="true" t="shared" si="4" ref="O18:O25">SUM(B18:N18)</f>
        <v>1302680.02</v>
      </c>
    </row>
    <row r="19" spans="1:23" ht="18.75" customHeight="1">
      <c r="A19" s="26" t="s">
        <v>35</v>
      </c>
      <c r="B19" s="30">
        <f>IF(B15&lt;&gt;0,ROUND((B15-1)*B18,2),0)</f>
        <v>172317.3</v>
      </c>
      <c r="C19" s="30">
        <f aca="true" t="shared" si="5" ref="C19:N19">IF(C15&lt;&gt;0,ROUND((C15-1)*C18,2),0)</f>
        <v>128330.75</v>
      </c>
      <c r="D19" s="30">
        <f t="shared" si="5"/>
        <v>95863.3</v>
      </c>
      <c r="E19" s="30">
        <f t="shared" si="5"/>
        <v>23272.43</v>
      </c>
      <c r="F19" s="30">
        <f t="shared" si="5"/>
        <v>145989.23</v>
      </c>
      <c r="G19" s="30">
        <f t="shared" si="5"/>
        <v>188727.26</v>
      </c>
      <c r="H19" s="30">
        <f t="shared" si="5"/>
        <v>20592.81</v>
      </c>
      <c r="I19" s="30">
        <f t="shared" si="5"/>
        <v>113914.51</v>
      </c>
      <c r="J19" s="30">
        <f t="shared" si="5"/>
        <v>113314.72</v>
      </c>
      <c r="K19" s="30">
        <f t="shared" si="5"/>
        <v>158257.02</v>
      </c>
      <c r="L19" s="30">
        <f t="shared" si="5"/>
        <v>167696.69</v>
      </c>
      <c r="M19" s="30">
        <f t="shared" si="5"/>
        <v>51278.32</v>
      </c>
      <c r="N19" s="30">
        <f t="shared" si="5"/>
        <v>37302.08</v>
      </c>
      <c r="O19" s="30">
        <f t="shared" si="4"/>
        <v>1416856.4200000002</v>
      </c>
      <c r="W19" s="62"/>
    </row>
    <row r="20" spans="1:15" ht="18.75" customHeight="1">
      <c r="A20" s="26" t="s">
        <v>36</v>
      </c>
      <c r="B20" s="30">
        <v>16037</v>
      </c>
      <c r="C20" s="30">
        <v>13581.53</v>
      </c>
      <c r="D20" s="30">
        <v>5567.7</v>
      </c>
      <c r="E20" s="30">
        <v>2696.33</v>
      </c>
      <c r="F20" s="30">
        <v>8325.97</v>
      </c>
      <c r="G20" s="30">
        <v>12053.4</v>
      </c>
      <c r="H20" s="30">
        <v>2275.43</v>
      </c>
      <c r="I20" s="30">
        <v>9420.33</v>
      </c>
      <c r="J20" s="30">
        <v>10548.27</v>
      </c>
      <c r="K20" s="30">
        <v>18292.84</v>
      </c>
      <c r="L20" s="30">
        <v>18116.83</v>
      </c>
      <c r="M20" s="30">
        <v>5741.5</v>
      </c>
      <c r="N20" s="30">
        <v>2454.1</v>
      </c>
      <c r="O20" s="30">
        <f t="shared" si="4"/>
        <v>125111.23000000001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0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0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12311.91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-394.65</v>
      </c>
      <c r="C23" s="30">
        <v>-1552.6</v>
      </c>
      <c r="D23" s="30">
        <v>-4111.64</v>
      </c>
      <c r="E23" s="30">
        <v>0</v>
      </c>
      <c r="F23" s="30">
        <v>-2333.63</v>
      </c>
      <c r="G23" s="30">
        <v>-2083.92</v>
      </c>
      <c r="H23" s="30">
        <v>-2777.61</v>
      </c>
      <c r="I23" s="30">
        <v>-2361</v>
      </c>
      <c r="J23" s="30">
        <v>-6222.06</v>
      </c>
      <c r="K23" s="30">
        <v>-632.97</v>
      </c>
      <c r="L23" s="30">
        <v>0</v>
      </c>
      <c r="M23" s="30">
        <v>-635.67</v>
      </c>
      <c r="N23" s="30">
        <v>0</v>
      </c>
      <c r="O23" s="30">
        <f t="shared" si="4"/>
        <v>-23105.75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-44697</v>
      </c>
      <c r="C24" s="30">
        <v>-31904.79</v>
      </c>
      <c r="D24" s="30">
        <v>-26931</v>
      </c>
      <c r="E24" s="30">
        <v>-8427.6</v>
      </c>
      <c r="F24" s="30">
        <v>-29780.54</v>
      </c>
      <c r="G24" s="30">
        <v>-39420.4</v>
      </c>
      <c r="H24" s="30">
        <v>-6015.45</v>
      </c>
      <c r="I24" s="30">
        <v>-29104.11</v>
      </c>
      <c r="J24" s="30">
        <v>-27224.58</v>
      </c>
      <c r="K24" s="30">
        <v>-37051.16</v>
      </c>
      <c r="L24" s="30">
        <v>-35375.94</v>
      </c>
      <c r="M24" s="30">
        <v>-14784.77</v>
      </c>
      <c r="N24" s="30">
        <v>-10834.5</v>
      </c>
      <c r="O24" s="30">
        <f t="shared" si="4"/>
        <v>-341551.84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34962.92</v>
      </c>
      <c r="C25" s="30">
        <v>32543.8</v>
      </c>
      <c r="D25" s="30">
        <v>12816.47</v>
      </c>
      <c r="E25" s="30">
        <v>6910.48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22174.9</v>
      </c>
      <c r="K25" s="30">
        <v>33998.24</v>
      </c>
      <c r="L25" s="30">
        <v>34623.91</v>
      </c>
      <c r="M25" s="30">
        <v>25701.02</v>
      </c>
      <c r="N25" s="30">
        <v>7283.45</v>
      </c>
      <c r="O25" s="30">
        <f t="shared" si="4"/>
        <v>278159.82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>
        <v>0</v>
      </c>
      <c r="C26" s="16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-19650.4</v>
      </c>
      <c r="C27" s="30">
        <f>+C28+C30+C41+C42+C45-C46</f>
        <v>-15650.8</v>
      </c>
      <c r="D27" s="30">
        <f t="shared" si="6"/>
        <v>-15496.8</v>
      </c>
      <c r="E27" s="30">
        <f t="shared" si="6"/>
        <v>-2024</v>
      </c>
      <c r="F27" s="30">
        <f t="shared" si="6"/>
        <v>-10203.6</v>
      </c>
      <c r="G27" s="30">
        <f t="shared" si="6"/>
        <v>-15008.4</v>
      </c>
      <c r="H27" s="30">
        <f t="shared" si="6"/>
        <v>-2090</v>
      </c>
      <c r="I27" s="30">
        <f t="shared" si="6"/>
        <v>-16522</v>
      </c>
      <c r="J27" s="30">
        <f t="shared" si="6"/>
        <v>-14396.8</v>
      </c>
      <c r="K27" s="30">
        <f t="shared" si="6"/>
        <v>-16130.4</v>
      </c>
      <c r="L27" s="30">
        <f t="shared" si="6"/>
        <v>-11990</v>
      </c>
      <c r="M27" s="30">
        <f t="shared" si="6"/>
        <v>-3669.6</v>
      </c>
      <c r="N27" s="30">
        <f t="shared" si="6"/>
        <v>-3361.6</v>
      </c>
      <c r="O27" s="30">
        <f t="shared" si="6"/>
        <v>-146194.40000000002</v>
      </c>
    </row>
    <row r="28" spans="1:15" ht="18.75" customHeight="1">
      <c r="A28" s="26" t="s">
        <v>40</v>
      </c>
      <c r="B28" s="31">
        <f>+B29</f>
        <v>-19650.4</v>
      </c>
      <c r="C28" s="31">
        <f>+C29</f>
        <v>-15650.8</v>
      </c>
      <c r="D28" s="31">
        <f aca="true" t="shared" si="7" ref="D28:O28">+D29</f>
        <v>-15496.8</v>
      </c>
      <c r="E28" s="31">
        <f t="shared" si="7"/>
        <v>-2024</v>
      </c>
      <c r="F28" s="31">
        <f t="shared" si="7"/>
        <v>-10203.6</v>
      </c>
      <c r="G28" s="31">
        <f t="shared" si="7"/>
        <v>-15008.4</v>
      </c>
      <c r="H28" s="31">
        <f t="shared" si="7"/>
        <v>-2090</v>
      </c>
      <c r="I28" s="31">
        <f t="shared" si="7"/>
        <v>-16522</v>
      </c>
      <c r="J28" s="31">
        <f t="shared" si="7"/>
        <v>-14396.8</v>
      </c>
      <c r="K28" s="31">
        <f t="shared" si="7"/>
        <v>-16130.4</v>
      </c>
      <c r="L28" s="31">
        <f t="shared" si="7"/>
        <v>-11990</v>
      </c>
      <c r="M28" s="31">
        <f t="shared" si="7"/>
        <v>-3669.6</v>
      </c>
      <c r="N28" s="31">
        <f t="shared" si="7"/>
        <v>-3361.6</v>
      </c>
      <c r="O28" s="31">
        <f t="shared" si="7"/>
        <v>-146194.40000000002</v>
      </c>
    </row>
    <row r="29" spans="1:26" ht="18.75" customHeight="1">
      <c r="A29" s="27" t="s">
        <v>41</v>
      </c>
      <c r="B29" s="16">
        <f>ROUND((-B9)*$G$3,2)</f>
        <v>-19650.4</v>
      </c>
      <c r="C29" s="16">
        <f aca="true" t="shared" si="8" ref="C29:N29">ROUND((-C9)*$G$3,2)</f>
        <v>-15650.8</v>
      </c>
      <c r="D29" s="16">
        <f t="shared" si="8"/>
        <v>-15496.8</v>
      </c>
      <c r="E29" s="16">
        <f t="shared" si="8"/>
        <v>-2024</v>
      </c>
      <c r="F29" s="16">
        <f t="shared" si="8"/>
        <v>-10203.6</v>
      </c>
      <c r="G29" s="16">
        <f t="shared" si="8"/>
        <v>-15008.4</v>
      </c>
      <c r="H29" s="16">
        <f t="shared" si="8"/>
        <v>-2090</v>
      </c>
      <c r="I29" s="16">
        <f t="shared" si="8"/>
        <v>-16522</v>
      </c>
      <c r="J29" s="16">
        <f t="shared" si="8"/>
        <v>-14396.8</v>
      </c>
      <c r="K29" s="16">
        <f t="shared" si="8"/>
        <v>-16130.4</v>
      </c>
      <c r="L29" s="16">
        <f t="shared" si="8"/>
        <v>-11990</v>
      </c>
      <c r="M29" s="16">
        <f t="shared" si="8"/>
        <v>-3669.6</v>
      </c>
      <c r="N29" s="16">
        <f t="shared" si="8"/>
        <v>-3361.6</v>
      </c>
      <c r="O29" s="32">
        <f aca="true" t="shared" si="9" ref="O29:O46">SUM(B29:N29)</f>
        <v>-146194.40000000002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329660.3499999999</v>
      </c>
      <c r="C44" s="36">
        <f t="shared" si="11"/>
        <v>238389.28999999998</v>
      </c>
      <c r="D44" s="36">
        <f t="shared" si="11"/>
        <v>193284.01</v>
      </c>
      <c r="E44" s="36">
        <f t="shared" si="11"/>
        <v>61544.990000000005</v>
      </c>
      <c r="F44" s="36">
        <f t="shared" si="11"/>
        <v>233271.83</v>
      </c>
      <c r="G44" s="36">
        <f t="shared" si="11"/>
        <v>276736</v>
      </c>
      <c r="H44" s="36">
        <f t="shared" si="11"/>
        <v>32682.22000000001</v>
      </c>
      <c r="I44" s="36">
        <f t="shared" si="11"/>
        <v>223221.24999999994</v>
      </c>
      <c r="J44" s="36">
        <f t="shared" si="11"/>
        <v>214539.98</v>
      </c>
      <c r="K44" s="36">
        <f t="shared" si="11"/>
        <v>314074.68000000005</v>
      </c>
      <c r="L44" s="36">
        <f t="shared" si="11"/>
        <v>317779.32000000007</v>
      </c>
      <c r="M44" s="36">
        <f t="shared" si="11"/>
        <v>122631.45</v>
      </c>
      <c r="N44" s="36">
        <f t="shared" si="11"/>
        <v>66452.04000000001</v>
      </c>
      <c r="O44" s="36">
        <f>SUM(B44:N44)</f>
        <v>2624267.41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329660.35</v>
      </c>
      <c r="C50" s="51">
        <f t="shared" si="12"/>
        <v>238389.28999999998</v>
      </c>
      <c r="D50" s="51">
        <f t="shared" si="12"/>
        <v>193284.01</v>
      </c>
      <c r="E50" s="51">
        <f t="shared" si="12"/>
        <v>61544.990000000005</v>
      </c>
      <c r="F50" s="51">
        <f t="shared" si="12"/>
        <v>233271.82</v>
      </c>
      <c r="G50" s="51">
        <f t="shared" si="12"/>
        <v>276736.01</v>
      </c>
      <c r="H50" s="51">
        <f t="shared" si="12"/>
        <v>32682.21</v>
      </c>
      <c r="I50" s="51">
        <f t="shared" si="12"/>
        <v>223221.24</v>
      </c>
      <c r="J50" s="51">
        <f t="shared" si="12"/>
        <v>214539.97999999998</v>
      </c>
      <c r="K50" s="51">
        <f t="shared" si="12"/>
        <v>314074.68</v>
      </c>
      <c r="L50" s="51">
        <f t="shared" si="12"/>
        <v>317779.31000000006</v>
      </c>
      <c r="M50" s="51">
        <f t="shared" si="12"/>
        <v>122631.44</v>
      </c>
      <c r="N50" s="51">
        <f t="shared" si="12"/>
        <v>66452.04</v>
      </c>
      <c r="O50" s="36">
        <f t="shared" si="12"/>
        <v>2624267.3699999996</v>
      </c>
      <c r="Q50"/>
    </row>
    <row r="51" spans="1:18" ht="18.75" customHeight="1">
      <c r="A51" s="26" t="s">
        <v>59</v>
      </c>
      <c r="B51" s="51">
        <v>270720.86</v>
      </c>
      <c r="C51" s="51">
        <v>180752.55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451473.41</v>
      </c>
      <c r="P51"/>
      <c r="Q51"/>
      <c r="R51" s="43"/>
    </row>
    <row r="52" spans="1:16" ht="18.75" customHeight="1">
      <c r="A52" s="26" t="s">
        <v>60</v>
      </c>
      <c r="B52" s="51">
        <v>58939.49</v>
      </c>
      <c r="C52" s="51">
        <v>57636.74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116576.23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193284.01</v>
      </c>
      <c r="E53" s="52">
        <v>0</v>
      </c>
      <c r="F53" s="52">
        <v>0</v>
      </c>
      <c r="G53" s="52">
        <v>0</v>
      </c>
      <c r="H53" s="51">
        <v>32682.21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225966.22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61544.990000000005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61544.990000000005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233271.82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233271.82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276736.01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276736.01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223221.24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223221.24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214539.97999999998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214539.97999999998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314074.68</v>
      </c>
      <c r="L59" s="31">
        <v>317779.31000000006</v>
      </c>
      <c r="M59" s="52">
        <v>0</v>
      </c>
      <c r="N59" s="52">
        <v>0</v>
      </c>
      <c r="O59" s="36">
        <f t="shared" si="13"/>
        <v>631853.99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122631.44</v>
      </c>
      <c r="N60" s="52">
        <v>0</v>
      </c>
      <c r="O60" s="36">
        <f t="shared" si="13"/>
        <v>122631.44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66452.04</v>
      </c>
      <c r="O61" s="55">
        <f t="shared" si="13"/>
        <v>66452.04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2020-07-03T00:04:21Z</dcterms:modified>
  <cp:category/>
  <cp:version/>
  <cp:contentType/>
  <cp:contentStatus/>
</cp:coreProperties>
</file>