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<sst xmlns="http://schemas.openxmlformats.org/spreadsheetml/2006/main" count="79" uniqueCount="76">
  <si>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</si>
  <si>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</si>
  <si>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</si>
  <si>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</si>
  <si>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</si>
  <si>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</si>
  <si>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</si>
  <si>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</si>
  <si>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</si>
  <si>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</si>
  <si>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</si>
  <si>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</si>
  <si>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</si>
  <si>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</si>
  <si>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</si>
  <si>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</si>
  <si>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</si>
  <si>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</si>
  <si>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</si>
  <si>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</si>
  <si>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</si>
  <si>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</si>
  <si>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</si>
  <si>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</si>
  <si>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</si>
  <si>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</si>
  <si>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</si>
  <si>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</si>
  <si>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</si>
  <si>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</si>
  <si>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</si>
  <si>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</si>
  <si>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</si>
  <si>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</si>
  <si>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</si>
  <si>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</si>
  <si>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</si>
  <si>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</si>
  <si>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</si>
  <si>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</si>
  <si>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</si>
  <si>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</si>
  <si>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</si>
  <si>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</si>
  <si>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</si>
  <si>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</si>
  <si>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</si>
  <si>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</si>
  <si>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</si>
  <si>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</si>
  <si>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</si>
  <si>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</si>
  <si>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</si>
  <si>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</si>
  <si>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</si>
  <si>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</si>
  <si>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</si>
  <si>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</si>
  <si>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</si>
  <si>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</si>
  <si>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</si>
  <si>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</si>
  <si>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</si>
  <si>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</si>
  <si>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</si>
  <si>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</si>
  <si>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</si>
  <si>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</si>
  <si>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</si>
  <si>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</si>
  <si>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</si>
  <si>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</si>
  <si>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</si>
  <si>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</si>
  <si>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</si>
  <si>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25/06/20 - VENCIMENTO 02/07/20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</si>
</sst>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221012</v>
      </c>
      <c r="C7" s="9">
        <f t="shared" si="0"/>
        <v>149239</v>
      </c>
      <c r="D7" s="9">
        <f t="shared" si="0"/>
        <v>174197</v>
      </c>
      <c r="E7" s="9">
        <f t="shared" si="0"/>
        <v>35173</v>
      </c>
      <c r="F7" s="9">
        <f t="shared" si="0"/>
        <v>117816</v>
      </c>
      <c r="G7" s="9">
        <f t="shared" si="0"/>
        <v>183002</v>
      </c>
      <c r="H7" s="9">
        <f t="shared" si="0"/>
        <v>32309</v>
      </c>
      <c r="I7" s="9">
        <f t="shared" si="0"/>
        <v>151914</v>
      </c>
      <c r="J7" s="9">
        <f t="shared" si="0"/>
        <v>135727</v>
      </c>
      <c r="K7" s="9">
        <f t="shared" si="0"/>
        <v>193529</v>
      </c>
      <c r="L7" s="9">
        <f t="shared" si="0"/>
        <v>150537</v>
      </c>
      <c r="M7" s="9">
        <f t="shared" si="0"/>
        <v>61115</v>
      </c>
      <c r="N7" s="9">
        <f t="shared" si="0"/>
        <v>42933</v>
      </c>
      <c r="O7" s="9">
        <f t="shared" si="0"/>
        <v>1648503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10002</v>
      </c>
      <c r="C8" s="11">
        <f t="shared" si="1"/>
        <v>8155</v>
      </c>
      <c r="D8" s="11">
        <f t="shared" si="1"/>
        <v>6952</v>
      </c>
      <c r="E8" s="11">
        <f t="shared" si="1"/>
        <v>1102</v>
      </c>
      <c r="F8" s="11">
        <f t="shared" si="1"/>
        <v>4637</v>
      </c>
      <c r="G8" s="11">
        <f t="shared" si="1"/>
        <v>7747</v>
      </c>
      <c r="H8" s="11">
        <f t="shared" si="1"/>
        <v>1651</v>
      </c>
      <c r="I8" s="11">
        <f t="shared" si="1"/>
        <v>8665</v>
      </c>
      <c r="J8" s="11">
        <f t="shared" si="1"/>
        <v>7125</v>
      </c>
      <c r="K8" s="11">
        <f t="shared" si="1"/>
        <v>6338</v>
      </c>
      <c r="L8" s="11">
        <f t="shared" si="1"/>
        <v>5400</v>
      </c>
      <c r="M8" s="11">
        <f t="shared" si="1"/>
        <v>2349</v>
      </c>
      <c r="N8" s="11">
        <f t="shared" si="1"/>
        <v>2347</v>
      </c>
      <c r="O8" s="11">
        <f t="shared" si="1"/>
        <v>72470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10002</v>
      </c>
      <c r="C9" s="11">
        <v>8155</v>
      </c>
      <c r="D9" s="11">
        <v>6952</v>
      </c>
      <c r="E9" s="11">
        <v>1102</v>
      </c>
      <c r="F9" s="11">
        <v>4637</v>
      </c>
      <c r="G9" s="11">
        <v>7747</v>
      </c>
      <c r="H9" s="11">
        <v>1641</v>
      </c>
      <c r="I9" s="11">
        <v>8665</v>
      </c>
      <c r="J9" s="11">
        <v>7125</v>
      </c>
      <c r="K9" s="11">
        <v>6334</v>
      </c>
      <c r="L9" s="11">
        <v>5400</v>
      </c>
      <c r="M9" s="11">
        <v>2343</v>
      </c>
      <c r="N9" s="11">
        <v>2347</v>
      </c>
      <c r="O9" s="11">
        <f>SUM(B9:N9)</f>
        <v>72450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0</v>
      </c>
      <c r="J10" s="13">
        <v>0</v>
      </c>
      <c r="K10" s="13">
        <v>4</v>
      </c>
      <c r="L10" s="13">
        <v>0</v>
      </c>
      <c r="M10" s="13">
        <v>6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211010</v>
      </c>
      <c r="C11" s="13">
        <v>141084</v>
      </c>
      <c r="D11" s="13">
        <v>167245</v>
      </c>
      <c r="E11" s="13">
        <v>34071</v>
      </c>
      <c r="F11" s="13">
        <v>113179</v>
      </c>
      <c r="G11" s="13">
        <v>175255</v>
      </c>
      <c r="H11" s="13">
        <v>30658</v>
      </c>
      <c r="I11" s="13">
        <v>143249</v>
      </c>
      <c r="J11" s="13">
        <v>128602</v>
      </c>
      <c r="K11" s="13">
        <v>187191</v>
      </c>
      <c r="L11" s="13">
        <v>145137</v>
      </c>
      <c r="M11" s="13">
        <v>58766</v>
      </c>
      <c r="N11" s="13">
        <v>40586</v>
      </c>
      <c r="O11" s="11">
        <f>SUM(B11:N11)</f>
        <v>1576033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1.948562113969587</v>
      </c>
      <c r="C15" s="19">
        <v>2.111000952737684</v>
      </c>
      <c r="D15" s="19">
        <v>1.824278541701307</v>
      </c>
      <c r="E15" s="19">
        <v>1.494297320939156</v>
      </c>
      <c r="F15" s="19">
        <v>2.40785557727822</v>
      </c>
      <c r="G15" s="19">
        <v>2.742903547870425</v>
      </c>
      <c r="H15" s="19">
        <v>2.4016877755087</v>
      </c>
      <c r="I15" s="19">
        <v>2.032908403266813</v>
      </c>
      <c r="J15" s="19">
        <v>2.197780672054166</v>
      </c>
      <c r="K15" s="19">
        <v>1.983985680771471</v>
      </c>
      <c r="L15" s="19">
        <v>2.091837566540939</v>
      </c>
      <c r="M15" s="19">
        <v>1.949660494151479</v>
      </c>
      <c r="N15" s="19">
        <v>2.135786127547704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988821.29</v>
      </c>
      <c r="C17" s="24">
        <f aca="true" t="shared" si="2" ref="C17:N17">C18+C19+C20+C21+C22+C23+C24+C25</f>
        <v>753982.86</v>
      </c>
      <c r="D17" s="24">
        <f t="shared" si="2"/>
        <v>636327.65</v>
      </c>
      <c r="E17" s="24">
        <f t="shared" si="2"/>
        <v>185719.42</v>
      </c>
      <c r="F17" s="24">
        <f t="shared" si="2"/>
        <v>663358.6900000001</v>
      </c>
      <c r="G17" s="24">
        <f t="shared" si="2"/>
        <v>965112.4299999999</v>
      </c>
      <c r="H17" s="24">
        <f t="shared" si="2"/>
        <v>195940.91999999998</v>
      </c>
      <c r="I17" s="24">
        <f t="shared" si="2"/>
        <v>726539.0100000002</v>
      </c>
      <c r="J17" s="24">
        <f t="shared" si="2"/>
        <v>698754.5900000002</v>
      </c>
      <c r="K17" s="24">
        <f t="shared" si="2"/>
        <v>868099.4099999999</v>
      </c>
      <c r="L17" s="24">
        <f t="shared" si="2"/>
        <v>813069.84</v>
      </c>
      <c r="M17" s="24">
        <f t="shared" si="2"/>
        <v>362735.06999999995</v>
      </c>
      <c r="N17" s="24">
        <f t="shared" si="2"/>
        <v>241818.49000000002</v>
      </c>
      <c r="O17" s="24">
        <f>O18+O19+O20+O21+O22+O23+O24+O25</f>
        <v>8100279.67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493785.01</v>
      </c>
      <c r="C18" s="30">
        <f t="shared" si="3"/>
        <v>344368.99</v>
      </c>
      <c r="D18" s="30">
        <f t="shared" si="3"/>
        <v>352435.37</v>
      </c>
      <c r="E18" s="30">
        <f t="shared" si="3"/>
        <v>121737.27</v>
      </c>
      <c r="F18" s="30">
        <f t="shared" si="3"/>
        <v>276184.27</v>
      </c>
      <c r="G18" s="30">
        <f t="shared" si="3"/>
        <v>352663.15</v>
      </c>
      <c r="H18" s="30">
        <f t="shared" si="3"/>
        <v>83483.23</v>
      </c>
      <c r="I18" s="30">
        <f t="shared" si="3"/>
        <v>347761.53</v>
      </c>
      <c r="J18" s="30">
        <f t="shared" si="3"/>
        <v>312728.58</v>
      </c>
      <c r="K18" s="30">
        <f t="shared" si="3"/>
        <v>421777.1</v>
      </c>
      <c r="L18" s="30">
        <f t="shared" si="3"/>
        <v>373391.97</v>
      </c>
      <c r="M18" s="30">
        <f t="shared" si="3"/>
        <v>175125.03</v>
      </c>
      <c r="N18" s="30">
        <f t="shared" si="3"/>
        <v>111179.3</v>
      </c>
      <c r="O18" s="30">
        <f aca="true" t="shared" si="4" ref="O18:O25">SUM(B18:N18)</f>
        <v>3766620.8000000003</v>
      </c>
    </row>
    <row r="19" spans="1:23" ht="18.75" customHeight="1">
      <c r="A19" s="26" t="s">
        <v>35</v>
      </c>
      <c r="B19" s="30">
        <f>IF(B15&lt;&gt;0,ROUND((B15-1)*B18,2),0)</f>
        <v>468385.75</v>
      </c>
      <c r="C19" s="30">
        <f aca="true" t="shared" si="5" ref="C19:N19">IF(C15&lt;&gt;0,ROUND((C15-1)*C18,2),0)</f>
        <v>382594.28</v>
      </c>
      <c r="D19" s="30">
        <f t="shared" si="5"/>
        <v>290504.91</v>
      </c>
      <c r="E19" s="30">
        <f t="shared" si="5"/>
        <v>60174.41</v>
      </c>
      <c r="F19" s="30">
        <f t="shared" si="5"/>
        <v>388827.56</v>
      </c>
      <c r="G19" s="30">
        <f t="shared" si="5"/>
        <v>614657.86</v>
      </c>
      <c r="H19" s="30">
        <f t="shared" si="5"/>
        <v>117017.42</v>
      </c>
      <c r="I19" s="30">
        <f t="shared" si="5"/>
        <v>359205.81</v>
      </c>
      <c r="J19" s="30">
        <f t="shared" si="5"/>
        <v>374580.25</v>
      </c>
      <c r="K19" s="30">
        <f t="shared" si="5"/>
        <v>415022.63</v>
      </c>
      <c r="L19" s="30">
        <f t="shared" si="5"/>
        <v>407683.38</v>
      </c>
      <c r="M19" s="30">
        <f t="shared" si="5"/>
        <v>166309.32</v>
      </c>
      <c r="N19" s="30">
        <f t="shared" si="5"/>
        <v>126275.91</v>
      </c>
      <c r="O19" s="30">
        <f t="shared" si="4"/>
        <v>4171239.4899999998</v>
      </c>
      <c r="W19" s="62"/>
    </row>
    <row r="20" spans="1:15" ht="18.75" customHeight="1">
      <c r="A20" s="26" t="s">
        <v>36</v>
      </c>
      <c r="B20" s="30">
        <v>34068.57</v>
      </c>
      <c r="C20" s="30">
        <v>25132.4</v>
      </c>
      <c r="D20" s="30">
        <v>11365.01</v>
      </c>
      <c r="E20" s="30">
        <v>5332.94</v>
      </c>
      <c r="F20" s="30">
        <v>14523.26</v>
      </c>
      <c r="G20" s="30">
        <v>21732.44</v>
      </c>
      <c r="H20" s="30">
        <v>3925.13</v>
      </c>
      <c r="I20" s="30">
        <v>14221.3</v>
      </c>
      <c r="J20" s="30">
        <v>22218.54</v>
      </c>
      <c r="K20" s="30">
        <v>33614.97</v>
      </c>
      <c r="L20" s="30">
        <v>31959.57</v>
      </c>
      <c r="M20" s="30">
        <v>11015.1</v>
      </c>
      <c r="N20" s="30">
        <v>6544.27</v>
      </c>
      <c r="O20" s="30">
        <f t="shared" si="4"/>
        <v>235653.5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0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12311.91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-631.44</v>
      </c>
      <c r="C23" s="30">
        <v>-853.93</v>
      </c>
      <c r="D23" s="30">
        <v>-1818.61</v>
      </c>
      <c r="E23" s="30">
        <v>-148.54</v>
      </c>
      <c r="F23" s="30">
        <v>-2333.63</v>
      </c>
      <c r="G23" s="30">
        <v>-694.64</v>
      </c>
      <c r="H23" s="30">
        <v>-841.7</v>
      </c>
      <c r="I23" s="30">
        <v>-629.6</v>
      </c>
      <c r="J23" s="30">
        <v>-1914.48</v>
      </c>
      <c r="K23" s="30">
        <v>0</v>
      </c>
      <c r="L23" s="30">
        <v>0</v>
      </c>
      <c r="M23" s="30">
        <v>0</v>
      </c>
      <c r="N23" s="30">
        <v>-67.83</v>
      </c>
      <c r="O23" s="30">
        <f t="shared" si="4"/>
        <v>-9934.4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-44485.5</v>
      </c>
      <c r="C24" s="30">
        <v>-32538.66</v>
      </c>
      <c r="D24" s="30">
        <v>-28975.5</v>
      </c>
      <c r="E24" s="30">
        <v>-8287.14</v>
      </c>
      <c r="F24" s="30">
        <v>-29780.54</v>
      </c>
      <c r="G24" s="30">
        <v>-40554.8</v>
      </c>
      <c r="H24" s="30">
        <v>-7643.16</v>
      </c>
      <c r="I24" s="30">
        <v>-30654.45</v>
      </c>
      <c r="J24" s="30">
        <v>-31033.2</v>
      </c>
      <c r="K24" s="30">
        <v>-37681.52</v>
      </c>
      <c r="L24" s="30">
        <v>-35375.94</v>
      </c>
      <c r="M24" s="30">
        <v>-15415.4</v>
      </c>
      <c r="N24" s="30">
        <v>-10764.6</v>
      </c>
      <c r="O24" s="30">
        <f t="shared" si="4"/>
        <v>-353190.41000000003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34962.92</v>
      </c>
      <c r="C25" s="30">
        <v>32543.8</v>
      </c>
      <c r="D25" s="30">
        <v>12816.47</v>
      </c>
      <c r="E25" s="30">
        <v>6910.48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22174.9</v>
      </c>
      <c r="K25" s="30">
        <v>33998.24</v>
      </c>
      <c r="L25" s="30">
        <v>34042.87</v>
      </c>
      <c r="M25" s="30">
        <v>25701.02</v>
      </c>
      <c r="N25" s="30">
        <v>7283.45</v>
      </c>
      <c r="O25" s="30">
        <f t="shared" si="4"/>
        <v>277578.77999999997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>
        <v>0</v>
      </c>
      <c r="C26" s="16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-44008.8</v>
      </c>
      <c r="C27" s="30">
        <f>+C28+C30+C41+C42+C45-C46</f>
        <v>-35882</v>
      </c>
      <c r="D27" s="30">
        <f t="shared" si="6"/>
        <v>-30588.8</v>
      </c>
      <c r="E27" s="30">
        <f t="shared" si="6"/>
        <v>-4848.8</v>
      </c>
      <c r="F27" s="30">
        <f t="shared" si="6"/>
        <v>-20402.8</v>
      </c>
      <c r="G27" s="30">
        <f t="shared" si="6"/>
        <v>-34086.8</v>
      </c>
      <c r="H27" s="30">
        <f t="shared" si="6"/>
        <v>-7220.4</v>
      </c>
      <c r="I27" s="30">
        <f t="shared" si="6"/>
        <v>-38126</v>
      </c>
      <c r="J27" s="30">
        <f t="shared" si="6"/>
        <v>-31350</v>
      </c>
      <c r="K27" s="30">
        <f t="shared" si="6"/>
        <v>-27869.6</v>
      </c>
      <c r="L27" s="30">
        <f t="shared" si="6"/>
        <v>-23760</v>
      </c>
      <c r="M27" s="30">
        <f t="shared" si="6"/>
        <v>-10309.2</v>
      </c>
      <c r="N27" s="30">
        <f t="shared" si="6"/>
        <v>-10326.8</v>
      </c>
      <c r="O27" s="30">
        <f t="shared" si="6"/>
        <v>-318780</v>
      </c>
    </row>
    <row r="28" spans="1:15" ht="18.75" customHeight="1">
      <c r="A28" s="26" t="s">
        <v>40</v>
      </c>
      <c r="B28" s="31">
        <f>+B29</f>
        <v>-44008.8</v>
      </c>
      <c r="C28" s="31">
        <f>+C29</f>
        <v>-35882</v>
      </c>
      <c r="D28" s="31">
        <f aca="true" t="shared" si="7" ref="D28:O28">+D29</f>
        <v>-30588.8</v>
      </c>
      <c r="E28" s="31">
        <f t="shared" si="7"/>
        <v>-4848.8</v>
      </c>
      <c r="F28" s="31">
        <f t="shared" si="7"/>
        <v>-20402.8</v>
      </c>
      <c r="G28" s="31">
        <f t="shared" si="7"/>
        <v>-34086.8</v>
      </c>
      <c r="H28" s="31">
        <f t="shared" si="7"/>
        <v>-7220.4</v>
      </c>
      <c r="I28" s="31">
        <f t="shared" si="7"/>
        <v>-38126</v>
      </c>
      <c r="J28" s="31">
        <f t="shared" si="7"/>
        <v>-31350</v>
      </c>
      <c r="K28" s="31">
        <f t="shared" si="7"/>
        <v>-27869.6</v>
      </c>
      <c r="L28" s="31">
        <f t="shared" si="7"/>
        <v>-23760</v>
      </c>
      <c r="M28" s="31">
        <f t="shared" si="7"/>
        <v>-10309.2</v>
      </c>
      <c r="N28" s="31">
        <f t="shared" si="7"/>
        <v>-10326.8</v>
      </c>
      <c r="O28" s="31">
        <f t="shared" si="7"/>
        <v>-318780</v>
      </c>
    </row>
    <row r="29" spans="1:26" ht="18.75" customHeight="1">
      <c r="A29" s="27" t="s">
        <v>41</v>
      </c>
      <c r="B29" s="16">
        <f>ROUND((-B9)*$G$3,2)</f>
        <v>-44008.8</v>
      </c>
      <c r="C29" s="16">
        <f aca="true" t="shared" si="8" ref="C29:N29">ROUND((-C9)*$G$3,2)</f>
        <v>-35882</v>
      </c>
      <c r="D29" s="16">
        <f t="shared" si="8"/>
        <v>-30588.8</v>
      </c>
      <c r="E29" s="16">
        <f t="shared" si="8"/>
        <v>-4848.8</v>
      </c>
      <c r="F29" s="16">
        <f t="shared" si="8"/>
        <v>-20402.8</v>
      </c>
      <c r="G29" s="16">
        <f t="shared" si="8"/>
        <v>-34086.8</v>
      </c>
      <c r="H29" s="16">
        <f t="shared" si="8"/>
        <v>-7220.4</v>
      </c>
      <c r="I29" s="16">
        <f t="shared" si="8"/>
        <v>-38126</v>
      </c>
      <c r="J29" s="16">
        <f t="shared" si="8"/>
        <v>-31350</v>
      </c>
      <c r="K29" s="16">
        <f t="shared" si="8"/>
        <v>-27869.6</v>
      </c>
      <c r="L29" s="16">
        <f t="shared" si="8"/>
        <v>-23760</v>
      </c>
      <c r="M29" s="16">
        <f t="shared" si="8"/>
        <v>-10309.2</v>
      </c>
      <c r="N29" s="16">
        <f t="shared" si="8"/>
        <v>-10326.8</v>
      </c>
      <c r="O29" s="32">
        <f aca="true" t="shared" si="9" ref="O29:O46">SUM(B29:N29)</f>
        <v>-318780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944812.49</v>
      </c>
      <c r="C44" s="36">
        <f t="shared" si="11"/>
        <v>718100.86</v>
      </c>
      <c r="D44" s="36">
        <f t="shared" si="11"/>
        <v>605738.85</v>
      </c>
      <c r="E44" s="36">
        <f t="shared" si="11"/>
        <v>180870.62000000002</v>
      </c>
      <c r="F44" s="36">
        <f t="shared" si="11"/>
        <v>642955.89</v>
      </c>
      <c r="G44" s="36">
        <f t="shared" si="11"/>
        <v>931025.6299999999</v>
      </c>
      <c r="H44" s="36">
        <f t="shared" si="11"/>
        <v>188720.52</v>
      </c>
      <c r="I44" s="36">
        <f t="shared" si="11"/>
        <v>688413.0100000002</v>
      </c>
      <c r="J44" s="36">
        <f t="shared" si="11"/>
        <v>667404.5900000002</v>
      </c>
      <c r="K44" s="36">
        <f t="shared" si="11"/>
        <v>840229.8099999999</v>
      </c>
      <c r="L44" s="36">
        <f t="shared" si="11"/>
        <v>789309.84</v>
      </c>
      <c r="M44" s="36">
        <f t="shared" si="11"/>
        <v>352425.86999999994</v>
      </c>
      <c r="N44" s="36">
        <f t="shared" si="11"/>
        <v>231491.69000000003</v>
      </c>
      <c r="O44" s="36">
        <f>SUM(B44:N44)</f>
        <v>7781499.670000001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944812.4900000001</v>
      </c>
      <c r="C50" s="51">
        <f t="shared" si="12"/>
        <v>718100.86</v>
      </c>
      <c r="D50" s="51">
        <f t="shared" si="12"/>
        <v>605738.85</v>
      </c>
      <c r="E50" s="51">
        <f t="shared" si="12"/>
        <v>180870.62000000002</v>
      </c>
      <c r="F50" s="51">
        <f t="shared" si="12"/>
        <v>642955.89</v>
      </c>
      <c r="G50" s="51">
        <f t="shared" si="12"/>
        <v>931025.64</v>
      </c>
      <c r="H50" s="51">
        <f t="shared" si="12"/>
        <v>188720.51</v>
      </c>
      <c r="I50" s="51">
        <f t="shared" si="12"/>
        <v>688413.01</v>
      </c>
      <c r="J50" s="51">
        <f t="shared" si="12"/>
        <v>667404.59</v>
      </c>
      <c r="K50" s="51">
        <f t="shared" si="12"/>
        <v>840229.8099999999</v>
      </c>
      <c r="L50" s="51">
        <f t="shared" si="12"/>
        <v>789309.85</v>
      </c>
      <c r="M50" s="51">
        <f t="shared" si="12"/>
        <v>352425.88</v>
      </c>
      <c r="N50" s="51">
        <f t="shared" si="12"/>
        <v>231491.68000000002</v>
      </c>
      <c r="O50" s="36">
        <f t="shared" si="12"/>
        <v>7781499.68</v>
      </c>
      <c r="Q50"/>
    </row>
    <row r="51" spans="1:18" ht="18.75" customHeight="1">
      <c r="A51" s="26" t="s">
        <v>59</v>
      </c>
      <c r="B51" s="51">
        <v>762842.5800000001</v>
      </c>
      <c r="C51" s="51">
        <v>526144.88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1288987.46</v>
      </c>
      <c r="P51"/>
      <c r="Q51"/>
      <c r="R51" s="43"/>
    </row>
    <row r="52" spans="1:16" ht="18.75" customHeight="1">
      <c r="A52" s="26" t="s">
        <v>60</v>
      </c>
      <c r="B52" s="51">
        <v>181969.91</v>
      </c>
      <c r="C52" s="51">
        <v>191955.98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373925.89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605738.85</v>
      </c>
      <c r="E53" s="52">
        <v>0</v>
      </c>
      <c r="F53" s="52">
        <v>0</v>
      </c>
      <c r="G53" s="52">
        <v>0</v>
      </c>
      <c r="H53" s="51">
        <v>188720.51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794459.36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180870.62000000002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180870.62000000002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642955.89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642955.89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931025.64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931025.64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688413.01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688413.01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667404.59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667404.59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840229.8099999999</v>
      </c>
      <c r="L59" s="31">
        <v>789309.85</v>
      </c>
      <c r="M59" s="52">
        <v>0</v>
      </c>
      <c r="N59" s="52">
        <v>0</v>
      </c>
      <c r="O59" s="36">
        <f t="shared" si="13"/>
        <v>1629539.66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352425.88</v>
      </c>
      <c r="N60" s="52">
        <v>0</v>
      </c>
      <c r="O60" s="36">
        <f t="shared" si="13"/>
        <v>352425.88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231491.68000000002</v>
      </c>
      <c r="O61" s="55">
        <f t="shared" si="13"/>
        <v>231491.68000000002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2020-07-01T21:44:28Z</dcterms:modified>
  <cp:category/>
  <cp:version/>
  <cp:contentType/>
  <cp:contentStatus/>
</cp:coreProperties>
</file>