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<sst xmlns="http://schemas.openxmlformats.org/spreadsheetml/2006/main" count="75" uniqueCount="74">
  <si>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</si>
  <si>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</si>
  <si>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</si>
  <si>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</si>
  <si>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</si>
  <si>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</si>
  <si>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</si>
  <si>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</si>
  <si>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</si>
  <si>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</si>
  <si>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</si>
  <si>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</si>
  <si>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</si>
  <si>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</si>
  <si>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</si>
  <si>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</si>
  <si>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</si>
  <si>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</si>
  <si>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</si>
  <si>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</si>
  <si>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</si>
  <si>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</si>
  <si>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</si>
  <si>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</si>
  <si>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</si>
  <si>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</si>
  <si>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</si>
  <si>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</si>
  <si>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</si>
  <si>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</si>
  <si>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</si>
  <si>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</si>
  <si>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</si>
  <si>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</si>
  <si>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</si>
  <si>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</si>
  <si>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</si>
  <si>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</si>
  <si>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</si>
  <si>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</si>
  <si>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</si>
  <si>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</si>
  <si>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</si>
  <si>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</si>
  <si>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</si>
  <si>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</si>
  <si>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</si>
  <si>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</si>
  <si>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</si>
  <si>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</si>
  <si>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</si>
  <si>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</si>
  <si>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</si>
  <si>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</si>
  <si>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</si>
  <si>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</si>
  <si>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</si>
  <si>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</si>
  <si>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</si>
  <si>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</si>
  <si>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</si>
  <si>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</si>
  <si>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</si>
  <si>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</si>
  <si>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</si>
  <si>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</si>
  <si>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</si>
  <si>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</si>
  <si>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</si>
  <si>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</si>
  <si>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</si>
  <si>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29/06/20 - VENCIMENTO 06/07/20</t>
  </si>
  <si>
    <t>¹ Revisões de remuneração da rede da madrugada, maio/20; ARLA32, de 17/03 a 31/05; e frota acima da idade, dias 01 e 02/02/20.</t>
  </si>
  <si>
    <t>5.3. Revisão de Remuneração pelo Transporte Coletivo ¹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</si>
</sst>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44" fontId="0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60" t="s">
        <v>50</v>
      </c>
      <c r="B4" s="61" t="s">
        <v>49</v>
      </c>
      <c r="C4" s="62"/>
      <c r="D4" s="62"/>
      <c r="E4" s="62"/>
      <c r="F4" s="62"/>
      <c r="G4" s="62"/>
      <c r="H4" s="62"/>
      <c r="I4" s="62"/>
      <c r="J4" s="62"/>
      <c r="K4" s="60" t="s">
        <v>48</v>
      </c>
    </row>
    <row r="5" spans="1:11" ht="43.5" customHeight="1">
      <c r="A5" s="60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60"/>
    </row>
    <row r="6" spans="1:11" ht="18.75" customHeight="1">
      <c r="A6" s="60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60"/>
    </row>
    <row r="7" spans="1:14" ht="16.5" customHeight="1">
      <c r="A7" s="13" t="s">
        <v>36</v>
      </c>
      <c r="B7" s="47">
        <f aca="true" t="shared" si="0" ref="B7:K7">B8+B11</f>
        <v>163385</v>
      </c>
      <c r="C7" s="47">
        <f t="shared" si="0"/>
        <v>143834</v>
      </c>
      <c r="D7" s="47">
        <f t="shared" si="0"/>
        <v>207005</v>
      </c>
      <c r="E7" s="47">
        <f t="shared" si="0"/>
        <v>105392</v>
      </c>
      <c r="F7" s="47">
        <f t="shared" si="0"/>
        <v>109742</v>
      </c>
      <c r="G7" s="47">
        <f t="shared" si="0"/>
        <v>140625</v>
      </c>
      <c r="H7" s="47">
        <f t="shared" si="0"/>
        <v>148498</v>
      </c>
      <c r="I7" s="47">
        <f t="shared" si="0"/>
        <v>189630</v>
      </c>
      <c r="J7" s="47">
        <f t="shared" si="0"/>
        <v>45636</v>
      </c>
      <c r="K7" s="47">
        <f t="shared" si="0"/>
        <v>1253747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11537</v>
      </c>
      <c r="C8" s="45">
        <f t="shared" si="1"/>
        <v>10476</v>
      </c>
      <c r="D8" s="45">
        <f t="shared" si="1"/>
        <v>12796</v>
      </c>
      <c r="E8" s="45">
        <f t="shared" si="1"/>
        <v>7044</v>
      </c>
      <c r="F8" s="45">
        <f t="shared" si="1"/>
        <v>7904</v>
      </c>
      <c r="G8" s="45">
        <f t="shared" si="1"/>
        <v>5730</v>
      </c>
      <c r="H8" s="45">
        <f t="shared" si="1"/>
        <v>4790</v>
      </c>
      <c r="I8" s="45">
        <f t="shared" si="1"/>
        <v>10321</v>
      </c>
      <c r="J8" s="45">
        <f t="shared" si="1"/>
        <v>1342</v>
      </c>
      <c r="K8" s="38">
        <f>SUM(B8:J8)</f>
        <v>71940</v>
      </c>
      <c r="L8"/>
      <c r="M8"/>
      <c r="N8"/>
    </row>
    <row r="9" spans="1:14" ht="16.5" customHeight="1">
      <c r="A9" s="22" t="s">
        <v>34</v>
      </c>
      <c r="B9" s="45">
        <v>11532</v>
      </c>
      <c r="C9" s="45">
        <v>10472</v>
      </c>
      <c r="D9" s="45">
        <v>12796</v>
      </c>
      <c r="E9" s="45">
        <v>7031</v>
      </c>
      <c r="F9" s="45">
        <v>7902</v>
      </c>
      <c r="G9" s="45">
        <v>5730</v>
      </c>
      <c r="H9" s="45">
        <v>4790</v>
      </c>
      <c r="I9" s="45">
        <v>10313</v>
      </c>
      <c r="J9" s="45">
        <v>1342</v>
      </c>
      <c r="K9" s="38">
        <f>SUM(B9:J9)</f>
        <v>71908</v>
      </c>
      <c r="L9"/>
      <c r="M9"/>
      <c r="N9"/>
    </row>
    <row r="10" spans="1:14" ht="16.5" customHeight="1">
      <c r="A10" s="22" t="s">
        <v>33</v>
      </c>
      <c r="B10" s="45">
        <v>5</v>
      </c>
      <c r="C10" s="45">
        <v>4</v>
      </c>
      <c r="D10" s="45">
        <v>0</v>
      </c>
      <c r="E10" s="45">
        <v>13</v>
      </c>
      <c r="F10" s="45">
        <v>2</v>
      </c>
      <c r="G10" s="45">
        <v>0</v>
      </c>
      <c r="H10" s="45">
        <v>0</v>
      </c>
      <c r="I10" s="45">
        <v>8</v>
      </c>
      <c r="J10" s="45">
        <v>0</v>
      </c>
      <c r="K10" s="38">
        <f>SUM(B10:J10)</f>
        <v>32</v>
      </c>
      <c r="L10"/>
      <c r="M10"/>
      <c r="N10"/>
    </row>
    <row r="11" spans="1:14" ht="16.5" customHeight="1">
      <c r="A11" s="44" t="s">
        <v>32</v>
      </c>
      <c r="B11" s="43">
        <v>151848</v>
      </c>
      <c r="C11" s="43">
        <v>133358</v>
      </c>
      <c r="D11" s="43">
        <v>194209</v>
      </c>
      <c r="E11" s="43">
        <v>98348</v>
      </c>
      <c r="F11" s="43">
        <v>101838</v>
      </c>
      <c r="G11" s="43">
        <v>134895</v>
      </c>
      <c r="H11" s="43">
        <v>143708</v>
      </c>
      <c r="I11" s="43">
        <v>179309</v>
      </c>
      <c r="J11" s="43">
        <v>44294</v>
      </c>
      <c r="K11" s="38">
        <f>SUM(B11:J11)</f>
        <v>1181807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1.774722541330609</v>
      </c>
      <c r="C15" s="39">
        <v>2.206687348773931</v>
      </c>
      <c r="D15" s="39">
        <v>1.670894581651384</v>
      </c>
      <c r="E15" s="39">
        <v>1.999182577364011</v>
      </c>
      <c r="F15" s="39">
        <v>2.071837324429584</v>
      </c>
      <c r="G15" s="39">
        <v>1.859343078491672</v>
      </c>
      <c r="H15" s="39">
        <v>1.924825354352281</v>
      </c>
      <c r="I15" s="39">
        <v>1.977382477020418</v>
      </c>
      <c r="J15" s="39">
        <v>1.990666078130795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986804.11</v>
      </c>
      <c r="C17" s="36">
        <f aca="true" t="shared" si="2" ref="C17:J17">C18+C19+C20+C21+C22+C23+C24</f>
        <v>1177677.74</v>
      </c>
      <c r="D17" s="36">
        <f t="shared" si="2"/>
        <v>1417194.4100000001</v>
      </c>
      <c r="E17" s="36">
        <f t="shared" si="2"/>
        <v>761822.15</v>
      </c>
      <c r="F17" s="36">
        <f t="shared" si="2"/>
        <v>865722.8700000001</v>
      </c>
      <c r="G17" s="36">
        <f t="shared" si="2"/>
        <v>996894.46</v>
      </c>
      <c r="H17" s="36">
        <f t="shared" si="2"/>
        <v>876134.1900000001</v>
      </c>
      <c r="I17" s="36">
        <f t="shared" si="2"/>
        <v>1177144.4100000001</v>
      </c>
      <c r="J17" s="36">
        <f t="shared" si="2"/>
        <v>317913.16000000003</v>
      </c>
      <c r="K17" s="36">
        <f aca="true" t="shared" si="3" ref="K17:K24">SUM(B17:J17)</f>
        <v>8577307.5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555639.71</v>
      </c>
      <c r="C18" s="30">
        <f t="shared" si="4"/>
        <v>536946.71</v>
      </c>
      <c r="D18" s="30">
        <f t="shared" si="4"/>
        <v>856027.78</v>
      </c>
      <c r="E18" s="30">
        <f t="shared" si="4"/>
        <v>379432.28</v>
      </c>
      <c r="F18" s="30">
        <f t="shared" si="4"/>
        <v>417820.72</v>
      </c>
      <c r="G18" s="30">
        <f t="shared" si="4"/>
        <v>541335.94</v>
      </c>
      <c r="H18" s="30">
        <f t="shared" si="4"/>
        <v>455680.96</v>
      </c>
      <c r="I18" s="30">
        <f t="shared" si="4"/>
        <v>587397.89</v>
      </c>
      <c r="J18" s="30">
        <f t="shared" si="4"/>
        <v>160159.54</v>
      </c>
      <c r="K18" s="30">
        <f t="shared" si="3"/>
        <v>4490441.53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430466.61</v>
      </c>
      <c r="C19" s="30">
        <f t="shared" si="5"/>
        <v>647926.8</v>
      </c>
      <c r="D19" s="30">
        <f t="shared" si="5"/>
        <v>574304.4</v>
      </c>
      <c r="E19" s="30">
        <f t="shared" si="5"/>
        <v>379122.12</v>
      </c>
      <c r="F19" s="30">
        <f t="shared" si="5"/>
        <v>447835.84</v>
      </c>
      <c r="G19" s="30">
        <f t="shared" si="5"/>
        <v>465193.29</v>
      </c>
      <c r="H19" s="30">
        <f t="shared" si="5"/>
        <v>421425.31</v>
      </c>
      <c r="I19" s="30">
        <f t="shared" si="5"/>
        <v>574112.4</v>
      </c>
      <c r="J19" s="30">
        <f t="shared" si="5"/>
        <v>158664.62</v>
      </c>
      <c r="K19" s="30">
        <f t="shared" si="3"/>
        <v>4099051.39</v>
      </c>
      <c r="L19"/>
      <c r="M19"/>
      <c r="N19"/>
    </row>
    <row r="20" spans="1:14" ht="16.5" customHeight="1">
      <c r="A20" s="18" t="s">
        <v>27</v>
      </c>
      <c r="B20" s="30">
        <v>28217.8</v>
      </c>
      <c r="C20" s="30">
        <v>25444.17</v>
      </c>
      <c r="D20" s="30">
        <v>22792.07</v>
      </c>
      <c r="E20" s="30">
        <v>20678</v>
      </c>
      <c r="F20" s="30">
        <v>21529.26</v>
      </c>
      <c r="G20" s="30">
        <v>15467.53</v>
      </c>
      <c r="H20" s="30">
        <v>22985.04</v>
      </c>
      <c r="I20" s="30">
        <v>45035.8</v>
      </c>
      <c r="J20" s="30">
        <v>7909.33</v>
      </c>
      <c r="K20" s="30">
        <f t="shared" si="3"/>
        <v>210059.00000000003</v>
      </c>
      <c r="L20"/>
      <c r="M20"/>
      <c r="N20"/>
    </row>
    <row r="21" spans="1:14" ht="16.5" customHeight="1">
      <c r="A21" s="18" t="s">
        <v>26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4103.97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-716.4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-716.4</v>
      </c>
      <c r="L23"/>
      <c r="M23"/>
      <c r="N23"/>
    </row>
    <row r="24" spans="1:14" ht="16.5" customHeight="1">
      <c r="A24" s="18" t="s">
        <v>69</v>
      </c>
      <c r="B24" s="30">
        <v>-28888</v>
      </c>
      <c r="C24" s="30">
        <v>-32639.94</v>
      </c>
      <c r="D24" s="30">
        <v>-35929.84</v>
      </c>
      <c r="E24" s="30">
        <v>-18061.84</v>
      </c>
      <c r="F24" s="30">
        <v>-22830.94</v>
      </c>
      <c r="G24" s="30">
        <v>-25102.3</v>
      </c>
      <c r="H24" s="30">
        <v>-23957.12</v>
      </c>
      <c r="I24" s="30">
        <v>-29401.68</v>
      </c>
      <c r="J24" s="30">
        <v>-8820.33</v>
      </c>
      <c r="K24" s="30">
        <f t="shared" si="3"/>
        <v>-225631.98999999996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83346.26000000001</v>
      </c>
      <c r="C27" s="30">
        <f t="shared" si="6"/>
        <v>19852.119999999995</v>
      </c>
      <c r="D27" s="30">
        <f t="shared" si="6"/>
        <v>165587.83000000002</v>
      </c>
      <c r="E27" s="30">
        <f t="shared" si="6"/>
        <v>192982.87</v>
      </c>
      <c r="F27" s="30">
        <f t="shared" si="6"/>
        <v>64515.56</v>
      </c>
      <c r="G27" s="30">
        <f t="shared" si="6"/>
        <v>-8364.650000000009</v>
      </c>
      <c r="H27" s="30">
        <f t="shared" si="6"/>
        <v>20721.990000000005</v>
      </c>
      <c r="I27" s="30">
        <f t="shared" si="6"/>
        <v>-24034.869999999988</v>
      </c>
      <c r="J27" s="30">
        <f t="shared" si="6"/>
        <v>34235.24</v>
      </c>
      <c r="K27" s="30">
        <f aca="true" t="shared" si="7" ref="K27:K35">SUM(B27:J27)</f>
        <v>548842.35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-108451.41</v>
      </c>
      <c r="C28" s="30">
        <f t="shared" si="8"/>
        <v>-49108.5</v>
      </c>
      <c r="D28" s="30">
        <f t="shared" si="8"/>
        <v>-75267.37</v>
      </c>
      <c r="E28" s="30">
        <f t="shared" si="8"/>
        <v>-89955.93</v>
      </c>
      <c r="F28" s="30">
        <f t="shared" si="8"/>
        <v>-34768.8</v>
      </c>
      <c r="G28" s="30">
        <f t="shared" si="8"/>
        <v>-101418.36000000002</v>
      </c>
      <c r="H28" s="30">
        <f t="shared" si="8"/>
        <v>-35484.479999999996</v>
      </c>
      <c r="I28" s="30">
        <f t="shared" si="8"/>
        <v>-67862.48999999999</v>
      </c>
      <c r="J28" s="30">
        <f t="shared" si="8"/>
        <v>-12841.6</v>
      </c>
      <c r="K28" s="30">
        <f t="shared" si="7"/>
        <v>-575158.94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-50740.8</v>
      </c>
      <c r="C29" s="30">
        <f aca="true" t="shared" si="9" ref="C29:J29">-ROUND((C9)*$E$3,2)</f>
        <v>-46076.8</v>
      </c>
      <c r="D29" s="30">
        <f t="shared" si="9"/>
        <v>-56302.4</v>
      </c>
      <c r="E29" s="30">
        <f t="shared" si="9"/>
        <v>-30936.4</v>
      </c>
      <c r="F29" s="30">
        <f t="shared" si="9"/>
        <v>-34768.8</v>
      </c>
      <c r="G29" s="30">
        <f t="shared" si="9"/>
        <v>-25212</v>
      </c>
      <c r="H29" s="30">
        <f t="shared" si="9"/>
        <v>-21076</v>
      </c>
      <c r="I29" s="30">
        <f t="shared" si="9"/>
        <v>-45377.2</v>
      </c>
      <c r="J29" s="30">
        <f t="shared" si="9"/>
        <v>-5904.8</v>
      </c>
      <c r="K29" s="30">
        <f t="shared" si="7"/>
        <v>-316395.2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-184.8</v>
      </c>
      <c r="C31" s="30">
        <v>0</v>
      </c>
      <c r="D31" s="30">
        <v>-30.8</v>
      </c>
      <c r="E31" s="30">
        <v>0</v>
      </c>
      <c r="F31" s="26">
        <v>0</v>
      </c>
      <c r="G31" s="30">
        <v>-92.4</v>
      </c>
      <c r="H31" s="30">
        <v>-16.55</v>
      </c>
      <c r="I31" s="30">
        <v>-25.82</v>
      </c>
      <c r="J31" s="30">
        <v>-7.97</v>
      </c>
      <c r="K31" s="30">
        <f t="shared" si="7"/>
        <v>-358.34000000000003</v>
      </c>
      <c r="L31"/>
      <c r="M31"/>
      <c r="N31"/>
    </row>
    <row r="32" spans="1:14" ht="16.5" customHeight="1">
      <c r="A32" s="25" t="s">
        <v>20</v>
      </c>
      <c r="B32" s="30">
        <v>-57525.81</v>
      </c>
      <c r="C32" s="30">
        <v>-3031.7</v>
      </c>
      <c r="D32" s="30">
        <v>-18934.17</v>
      </c>
      <c r="E32" s="30">
        <v>-59019.53</v>
      </c>
      <c r="F32" s="26">
        <v>0</v>
      </c>
      <c r="G32" s="30">
        <v>-76113.96</v>
      </c>
      <c r="H32" s="30">
        <v>-14391.93</v>
      </c>
      <c r="I32" s="30">
        <v>-22459.47</v>
      </c>
      <c r="J32" s="30">
        <v>-6928.83</v>
      </c>
      <c r="K32" s="30">
        <f t="shared" si="7"/>
        <v>-258405.39999999997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73</v>
      </c>
      <c r="B45" s="30">
        <v>191797.67</v>
      </c>
      <c r="C45" s="30">
        <v>68960.62</v>
      </c>
      <c r="D45" s="30">
        <v>240855.2</v>
      </c>
      <c r="E45" s="30">
        <v>282938.8</v>
      </c>
      <c r="F45" s="30">
        <v>99284.36</v>
      </c>
      <c r="G45" s="30">
        <v>93053.71</v>
      </c>
      <c r="H45" s="30">
        <v>56206.47</v>
      </c>
      <c r="I45" s="30">
        <v>43827.62</v>
      </c>
      <c r="J45" s="30">
        <v>47076.84</v>
      </c>
      <c r="K45" s="30">
        <f>SUM(B45:J45)</f>
        <v>1124001.29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1070150.37</v>
      </c>
      <c r="C47" s="27">
        <f aca="true" t="shared" si="11" ref="C47:J47">IF(C17+C27+C48&lt;0,0,C17+C27+C48)</f>
        <v>1197529.8599999999</v>
      </c>
      <c r="D47" s="27">
        <f t="shared" si="11"/>
        <v>1582782.2400000002</v>
      </c>
      <c r="E47" s="27">
        <f t="shared" si="11"/>
        <v>954805.02</v>
      </c>
      <c r="F47" s="27">
        <f t="shared" si="11"/>
        <v>930238.4300000002</v>
      </c>
      <c r="G47" s="27">
        <f t="shared" si="11"/>
        <v>988529.8099999999</v>
      </c>
      <c r="H47" s="27">
        <f t="shared" si="11"/>
        <v>896856.18</v>
      </c>
      <c r="I47" s="27">
        <f t="shared" si="11"/>
        <v>1153109.5400000003</v>
      </c>
      <c r="J47" s="27">
        <f t="shared" si="11"/>
        <v>352148.4</v>
      </c>
      <c r="K47" s="20">
        <f>SUM(B47:J47)</f>
        <v>9126149.85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1070150.3699999999</v>
      </c>
      <c r="C53" s="10">
        <f t="shared" si="13"/>
        <v>1197529.85</v>
      </c>
      <c r="D53" s="10">
        <f t="shared" si="13"/>
        <v>1582782.23</v>
      </c>
      <c r="E53" s="10">
        <f t="shared" si="13"/>
        <v>954805.02</v>
      </c>
      <c r="F53" s="10">
        <f t="shared" si="13"/>
        <v>930238.43</v>
      </c>
      <c r="G53" s="10">
        <f t="shared" si="13"/>
        <v>988529.8</v>
      </c>
      <c r="H53" s="10">
        <f t="shared" si="13"/>
        <v>896856.1799999999</v>
      </c>
      <c r="I53" s="10">
        <f>SUM(I54:I66)</f>
        <v>1153109.55</v>
      </c>
      <c r="J53" s="10">
        <f t="shared" si="13"/>
        <v>352148.41</v>
      </c>
      <c r="K53" s="5">
        <f>SUM(K54:K66)</f>
        <v>9126149.84</v>
      </c>
      <c r="L53" s="9"/>
    </row>
    <row r="54" spans="1:11" ht="16.5" customHeight="1">
      <c r="A54" s="7" t="s">
        <v>59</v>
      </c>
      <c r="B54" s="8">
        <v>945557.34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945557.34</v>
      </c>
    </row>
    <row r="55" spans="1:11" ht="16.5" customHeight="1">
      <c r="A55" s="7" t="s">
        <v>60</v>
      </c>
      <c r="B55" s="8">
        <v>124593.03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124593.03</v>
      </c>
    </row>
    <row r="56" spans="1:11" ht="16.5" customHeight="1">
      <c r="A56" s="7" t="s">
        <v>4</v>
      </c>
      <c r="B56" s="6">
        <v>0</v>
      </c>
      <c r="C56" s="8">
        <v>1197529.85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1197529.85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1582782.23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1582782.23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954805.02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954805.02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930238.43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930238.43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988529.8</v>
      </c>
      <c r="H60" s="6">
        <v>0</v>
      </c>
      <c r="I60" s="6">
        <v>0</v>
      </c>
      <c r="J60" s="6">
        <v>0</v>
      </c>
      <c r="K60" s="5">
        <f t="shared" si="14"/>
        <v>988529.8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896856.1799999999</v>
      </c>
      <c r="I61" s="6">
        <v>0</v>
      </c>
      <c r="J61" s="6">
        <v>0</v>
      </c>
      <c r="K61" s="5">
        <f t="shared" si="14"/>
        <v>896856.1799999999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427433.74</v>
      </c>
      <c r="J63" s="6">
        <v>0</v>
      </c>
      <c r="K63" s="5">
        <f t="shared" si="14"/>
        <v>427433.74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725675.81</v>
      </c>
      <c r="J64" s="6">
        <v>0</v>
      </c>
      <c r="K64" s="5">
        <f t="shared" si="14"/>
        <v>725675.81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352148.41</v>
      </c>
      <c r="K65" s="5">
        <f t="shared" si="14"/>
        <v>352148.41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57" t="s">
        <v>72</v>
      </c>
    </row>
    <row r="68" ht="18" customHeight="1">
      <c r="H68" s="56"/>
    </row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2020-07-04T00:03:24Z</dcterms:modified>
  <cp:category/>
  <cp:version/>
  <cp:contentType/>
  <cp:contentStatus/>
</cp:coreProperties>
</file>