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<sst xmlns="http://schemas.openxmlformats.org/spreadsheetml/2006/main" count="74" uniqueCount="73">
  <si>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</si>
  <si>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</si>
  <si>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</si>
  <si>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</si>
  <si>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</si>
  <si>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</si>
  <si>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</si>
  <si>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</si>
  <si>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</si>
  <si>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</si>
  <si>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</si>
  <si>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</si>
  <si>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</si>
  <si>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</si>
  <si>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</si>
  <si>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</si>
  <si>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</si>
  <si>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</si>
  <si>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</si>
  <si>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</si>
  <si>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</si>
  <si>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</si>
  <si>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</si>
  <si>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</si>
  <si>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</si>
  <si>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</si>
  <si>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</si>
  <si>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</si>
  <si>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</si>
  <si>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</si>
  <si>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</si>
  <si>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</si>
  <si>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</si>
  <si>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</si>
  <si>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</si>
  <si>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</si>
  <si>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</si>
  <si>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</si>
  <si>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</si>
  <si>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</si>
  <si>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</si>
  <si>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</si>
  <si>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</si>
  <si>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</si>
  <si>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</si>
  <si>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</si>
  <si>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</si>
  <si>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</si>
  <si>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</si>
  <si>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</si>
  <si>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</si>
  <si>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</si>
  <si>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</si>
  <si>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</si>
  <si>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</si>
  <si>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</si>
  <si>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</si>
  <si>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</si>
  <si>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</si>
  <si>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</si>
  <si>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</si>
  <si>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</si>
  <si>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</si>
  <si>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</si>
  <si>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</si>
  <si>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</si>
  <si>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</si>
  <si>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</si>
  <si>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</si>
  <si>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</si>
  <si>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</si>
  <si>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</si>
  <si>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28/06/20 - VENCIMENTO 03/07/20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</si>
</sst>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45732</v>
      </c>
      <c r="C7" s="47">
        <f t="shared" si="0"/>
        <v>36795</v>
      </c>
      <c r="D7" s="47">
        <f t="shared" si="0"/>
        <v>59149</v>
      </c>
      <c r="E7" s="47">
        <f t="shared" si="0"/>
        <v>27604</v>
      </c>
      <c r="F7" s="47">
        <f t="shared" si="0"/>
        <v>36576</v>
      </c>
      <c r="G7" s="47">
        <f t="shared" si="0"/>
        <v>45761</v>
      </c>
      <c r="H7" s="47">
        <f t="shared" si="0"/>
        <v>49325</v>
      </c>
      <c r="I7" s="47">
        <f t="shared" si="0"/>
        <v>61397</v>
      </c>
      <c r="J7" s="47">
        <f t="shared" si="0"/>
        <v>12587</v>
      </c>
      <c r="K7" s="47">
        <f t="shared" si="0"/>
        <v>374926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3262</v>
      </c>
      <c r="C8" s="45">
        <f t="shared" si="1"/>
        <v>3178</v>
      </c>
      <c r="D8" s="45">
        <f t="shared" si="1"/>
        <v>4748</v>
      </c>
      <c r="E8" s="45">
        <f t="shared" si="1"/>
        <v>2266</v>
      </c>
      <c r="F8" s="45">
        <f t="shared" si="1"/>
        <v>2704</v>
      </c>
      <c r="G8" s="45">
        <f t="shared" si="1"/>
        <v>2201</v>
      </c>
      <c r="H8" s="45">
        <f t="shared" si="1"/>
        <v>1910</v>
      </c>
      <c r="I8" s="45">
        <f t="shared" si="1"/>
        <v>3605</v>
      </c>
      <c r="J8" s="45">
        <f t="shared" si="1"/>
        <v>295</v>
      </c>
      <c r="K8" s="38">
        <f>SUM(B8:J8)</f>
        <v>24169</v>
      </c>
      <c r="L8"/>
      <c r="M8"/>
      <c r="N8"/>
    </row>
    <row r="9" spans="1:14" ht="16.5" customHeight="1">
      <c r="A9" s="22" t="s">
        <v>35</v>
      </c>
      <c r="B9" s="45">
        <v>3262</v>
      </c>
      <c r="C9" s="45">
        <v>3176</v>
      </c>
      <c r="D9" s="45">
        <v>4748</v>
      </c>
      <c r="E9" s="45">
        <v>2261</v>
      </c>
      <c r="F9" s="45">
        <v>2702</v>
      </c>
      <c r="G9" s="45">
        <v>2200</v>
      </c>
      <c r="H9" s="45">
        <v>1910</v>
      </c>
      <c r="I9" s="45">
        <v>3604</v>
      </c>
      <c r="J9" s="45">
        <v>295</v>
      </c>
      <c r="K9" s="38">
        <f>SUM(B9:J9)</f>
        <v>24158</v>
      </c>
      <c r="L9"/>
      <c r="M9"/>
      <c r="N9"/>
    </row>
    <row r="10" spans="1:14" ht="16.5" customHeight="1">
      <c r="A10" s="22" t="s">
        <v>34</v>
      </c>
      <c r="B10" s="45">
        <v>0</v>
      </c>
      <c r="C10" s="45">
        <v>2</v>
      </c>
      <c r="D10" s="45">
        <v>0</v>
      </c>
      <c r="E10" s="45">
        <v>5</v>
      </c>
      <c r="F10" s="45">
        <v>2</v>
      </c>
      <c r="G10" s="45">
        <v>1</v>
      </c>
      <c r="H10" s="45">
        <v>0</v>
      </c>
      <c r="I10" s="45">
        <v>1</v>
      </c>
      <c r="J10" s="45">
        <v>0</v>
      </c>
      <c r="K10" s="38">
        <f>SUM(B10:J10)</f>
        <v>11</v>
      </c>
      <c r="L10"/>
      <c r="M10"/>
      <c r="N10"/>
    </row>
    <row r="11" spans="1:14" ht="16.5" customHeight="1">
      <c r="A11" s="44" t="s">
        <v>33</v>
      </c>
      <c r="B11" s="43">
        <v>42470</v>
      </c>
      <c r="C11" s="43">
        <v>33617</v>
      </c>
      <c r="D11" s="43">
        <v>54401</v>
      </c>
      <c r="E11" s="43">
        <v>25338</v>
      </c>
      <c r="F11" s="43">
        <v>33872</v>
      </c>
      <c r="G11" s="43">
        <v>43560</v>
      </c>
      <c r="H11" s="43">
        <v>47415</v>
      </c>
      <c r="I11" s="43">
        <v>57792</v>
      </c>
      <c r="J11" s="43">
        <v>12292</v>
      </c>
      <c r="K11" s="38">
        <f>SUM(B11:J11)</f>
        <v>350757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1.696265967135085</v>
      </c>
      <c r="C15" s="39">
        <v>2.250359552001117</v>
      </c>
      <c r="D15" s="39">
        <v>1.701757890942467</v>
      </c>
      <c r="E15" s="39">
        <v>1.566751227873813</v>
      </c>
      <c r="F15" s="39">
        <v>2.064365905337995</v>
      </c>
      <c r="G15" s="39">
        <v>1.915684484240456</v>
      </c>
      <c r="H15" s="39">
        <v>1.863671389035125</v>
      </c>
      <c r="I15" s="39">
        <v>1.942883052064256</v>
      </c>
      <c r="J15" s="39">
        <v>1.899411708976686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250645.82</v>
      </c>
      <c r="C17" s="36">
        <f aca="true" t="shared" si="2" ref="C17:J17">C18+C19+C20+C21+C22+C23+C24</f>
        <v>297162.53</v>
      </c>
      <c r="D17" s="36">
        <f t="shared" si="2"/>
        <v>396101.49</v>
      </c>
      <c r="E17" s="36">
        <f t="shared" si="2"/>
        <v>148328.37999999995</v>
      </c>
      <c r="F17" s="36">
        <f t="shared" si="2"/>
        <v>281938.56</v>
      </c>
      <c r="G17" s="36">
        <f t="shared" si="2"/>
        <v>320931.42000000004</v>
      </c>
      <c r="H17" s="36">
        <f t="shared" si="2"/>
        <v>269791.39</v>
      </c>
      <c r="I17" s="36">
        <f t="shared" si="2"/>
        <v>368647.54000000004</v>
      </c>
      <c r="J17" s="36">
        <f t="shared" si="2"/>
        <v>80486.41000000002</v>
      </c>
      <c r="K17" s="36">
        <f aca="true" t="shared" si="3" ref="K17:K24">SUM(B17:J17)</f>
        <v>2414033.5400000005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155525.39</v>
      </c>
      <c r="C18" s="30">
        <f t="shared" si="4"/>
        <v>137359.41</v>
      </c>
      <c r="D18" s="30">
        <f t="shared" si="4"/>
        <v>244598.86</v>
      </c>
      <c r="E18" s="30">
        <f t="shared" si="4"/>
        <v>99379.92</v>
      </c>
      <c r="F18" s="30">
        <f t="shared" si="4"/>
        <v>139255.8</v>
      </c>
      <c r="G18" s="30">
        <f t="shared" si="4"/>
        <v>176156.97</v>
      </c>
      <c r="H18" s="30">
        <f t="shared" si="4"/>
        <v>151358.7</v>
      </c>
      <c r="I18" s="30">
        <f t="shared" si="4"/>
        <v>190183.35</v>
      </c>
      <c r="J18" s="30">
        <f t="shared" si="4"/>
        <v>44174.08</v>
      </c>
      <c r="K18" s="30">
        <f t="shared" si="3"/>
        <v>1337992.4800000002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108287.04</v>
      </c>
      <c r="C19" s="30">
        <f t="shared" si="5"/>
        <v>171748.65</v>
      </c>
      <c r="D19" s="30">
        <f t="shared" si="5"/>
        <v>171649.18</v>
      </c>
      <c r="E19" s="30">
        <f t="shared" si="5"/>
        <v>56323.69</v>
      </c>
      <c r="F19" s="30">
        <f t="shared" si="5"/>
        <v>148219.13</v>
      </c>
      <c r="G19" s="30">
        <f t="shared" si="5"/>
        <v>161304.2</v>
      </c>
      <c r="H19" s="30">
        <f t="shared" si="5"/>
        <v>130724.18</v>
      </c>
      <c r="I19" s="30">
        <f t="shared" si="5"/>
        <v>179320.66</v>
      </c>
      <c r="J19" s="30">
        <f t="shared" si="5"/>
        <v>39730.68</v>
      </c>
      <c r="K19" s="30">
        <f t="shared" si="3"/>
        <v>1167307.4099999997</v>
      </c>
      <c r="L19"/>
      <c r="M19"/>
      <c r="N19"/>
    </row>
    <row r="20" spans="1:14" ht="16.5" customHeight="1">
      <c r="A20" s="18" t="s">
        <v>28</v>
      </c>
      <c r="B20" s="30">
        <v>14722.4</v>
      </c>
      <c r="C20" s="30">
        <v>20689.94</v>
      </c>
      <c r="D20" s="30">
        <v>15768.5</v>
      </c>
      <c r="E20" s="30">
        <v>12209.74</v>
      </c>
      <c r="F20" s="30">
        <v>15923.44</v>
      </c>
      <c r="G20" s="30">
        <v>8582.93</v>
      </c>
      <c r="H20" s="30">
        <v>11655.67</v>
      </c>
      <c r="I20" s="30">
        <v>28533</v>
      </c>
      <c r="J20" s="30">
        <v>5510.24</v>
      </c>
      <c r="K20" s="30">
        <f t="shared" si="3"/>
        <v>133595.86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-1110.7</v>
      </c>
      <c r="C23" s="30">
        <v>0</v>
      </c>
      <c r="D23" s="30">
        <v>0</v>
      </c>
      <c r="E23" s="30">
        <v>-6328.2</v>
      </c>
      <c r="F23" s="30">
        <v>0</v>
      </c>
      <c r="G23" s="30">
        <v>0</v>
      </c>
      <c r="H23" s="30">
        <v>0</v>
      </c>
      <c r="I23" s="30">
        <v>0</v>
      </c>
      <c r="J23" s="30">
        <v>-397.48</v>
      </c>
      <c r="K23" s="30">
        <f t="shared" si="3"/>
        <v>-7836.379999999999</v>
      </c>
      <c r="L23"/>
      <c r="M23"/>
      <c r="N23"/>
    </row>
    <row r="24" spans="1:14" ht="16.5" customHeight="1">
      <c r="A24" s="18" t="s">
        <v>70</v>
      </c>
      <c r="B24" s="30">
        <v>-28146.3</v>
      </c>
      <c r="C24" s="30">
        <v>-32635.47</v>
      </c>
      <c r="D24" s="30">
        <v>-35915.05</v>
      </c>
      <c r="E24" s="30">
        <v>-14624.76</v>
      </c>
      <c r="F24" s="30">
        <v>-22827.8</v>
      </c>
      <c r="G24" s="30">
        <v>-25112.68</v>
      </c>
      <c r="H24" s="30">
        <v>-23947.16</v>
      </c>
      <c r="I24" s="30">
        <v>-29389.47</v>
      </c>
      <c r="J24" s="30">
        <v>-8531.11</v>
      </c>
      <c r="K24" s="30">
        <f t="shared" si="3"/>
        <v>-221129.8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-14352.8</v>
      </c>
      <c r="C27" s="30">
        <f t="shared" si="6"/>
        <v>-13974.4</v>
      </c>
      <c r="D27" s="30">
        <f t="shared" si="6"/>
        <v>-20891.2</v>
      </c>
      <c r="E27" s="30">
        <f t="shared" si="6"/>
        <v>-9948.4</v>
      </c>
      <c r="F27" s="30">
        <f t="shared" si="6"/>
        <v>-11888.8</v>
      </c>
      <c r="G27" s="30">
        <f t="shared" si="6"/>
        <v>-9680</v>
      </c>
      <c r="H27" s="30">
        <f t="shared" si="6"/>
        <v>-8404</v>
      </c>
      <c r="I27" s="30">
        <f t="shared" si="6"/>
        <v>-15857.6</v>
      </c>
      <c r="J27" s="30">
        <f t="shared" si="6"/>
        <v>-1298</v>
      </c>
      <c r="K27" s="30">
        <f aca="true" t="shared" si="7" ref="K27:K35">SUM(B27:J27)</f>
        <v>-106295.2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-14352.8</v>
      </c>
      <c r="C28" s="30">
        <f t="shared" si="8"/>
        <v>-13974.4</v>
      </c>
      <c r="D28" s="30">
        <f t="shared" si="8"/>
        <v>-20891.2</v>
      </c>
      <c r="E28" s="30">
        <f t="shared" si="8"/>
        <v>-9948.4</v>
      </c>
      <c r="F28" s="30">
        <f t="shared" si="8"/>
        <v>-11888.8</v>
      </c>
      <c r="G28" s="30">
        <f t="shared" si="8"/>
        <v>-9680</v>
      </c>
      <c r="H28" s="30">
        <f t="shared" si="8"/>
        <v>-8404</v>
      </c>
      <c r="I28" s="30">
        <f t="shared" si="8"/>
        <v>-15857.6</v>
      </c>
      <c r="J28" s="30">
        <f t="shared" si="8"/>
        <v>-1298</v>
      </c>
      <c r="K28" s="30">
        <f t="shared" si="7"/>
        <v>-106295.2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-14352.8</v>
      </c>
      <c r="C29" s="30">
        <f aca="true" t="shared" si="9" ref="C29:J29">-ROUND((C9)*$E$3,2)</f>
        <v>-13974.4</v>
      </c>
      <c r="D29" s="30">
        <f t="shared" si="9"/>
        <v>-20891.2</v>
      </c>
      <c r="E29" s="30">
        <f t="shared" si="9"/>
        <v>-9948.4</v>
      </c>
      <c r="F29" s="30">
        <f t="shared" si="9"/>
        <v>-11888.8</v>
      </c>
      <c r="G29" s="30">
        <f t="shared" si="9"/>
        <v>-9680</v>
      </c>
      <c r="H29" s="30">
        <f t="shared" si="9"/>
        <v>-8404</v>
      </c>
      <c r="I29" s="30">
        <f t="shared" si="9"/>
        <v>-15857.6</v>
      </c>
      <c r="J29" s="30">
        <f t="shared" si="9"/>
        <v>-1298</v>
      </c>
      <c r="K29" s="30">
        <f t="shared" si="7"/>
        <v>-106295.2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236293.02000000002</v>
      </c>
      <c r="C47" s="27">
        <f aca="true" t="shared" si="11" ref="C47:J47">IF(C17+C27+C48&lt;0,0,C17+C27+C48)</f>
        <v>283188.13</v>
      </c>
      <c r="D47" s="27">
        <f t="shared" si="11"/>
        <v>375210.29</v>
      </c>
      <c r="E47" s="27">
        <f t="shared" si="11"/>
        <v>138379.97999999995</v>
      </c>
      <c r="F47" s="27">
        <f t="shared" si="11"/>
        <v>270049.76</v>
      </c>
      <c r="G47" s="27">
        <f t="shared" si="11"/>
        <v>311251.42000000004</v>
      </c>
      <c r="H47" s="27">
        <f t="shared" si="11"/>
        <v>261387.39</v>
      </c>
      <c r="I47" s="27">
        <f t="shared" si="11"/>
        <v>352789.94000000006</v>
      </c>
      <c r="J47" s="27">
        <f t="shared" si="11"/>
        <v>79188.41000000002</v>
      </c>
      <c r="K47" s="20">
        <f>SUM(B47:J47)</f>
        <v>2307738.3400000003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236293.01</v>
      </c>
      <c r="C53" s="10">
        <f t="shared" si="13"/>
        <v>283188.14</v>
      </c>
      <c r="D53" s="10">
        <f t="shared" si="13"/>
        <v>375210.28</v>
      </c>
      <c r="E53" s="10">
        <f t="shared" si="13"/>
        <v>138379.98</v>
      </c>
      <c r="F53" s="10">
        <f t="shared" si="13"/>
        <v>270049.77</v>
      </c>
      <c r="G53" s="10">
        <f t="shared" si="13"/>
        <v>311251.42</v>
      </c>
      <c r="H53" s="10">
        <f t="shared" si="13"/>
        <v>261387.38</v>
      </c>
      <c r="I53" s="10">
        <f>SUM(I54:I66)</f>
        <v>352789.94</v>
      </c>
      <c r="J53" s="10">
        <f t="shared" si="13"/>
        <v>79188.41</v>
      </c>
      <c r="K53" s="5">
        <f>SUM(K54:K66)</f>
        <v>2307738.33</v>
      </c>
      <c r="L53" s="9"/>
    </row>
    <row r="54" spans="1:11" ht="16.5" customHeight="1">
      <c r="A54" s="7" t="s">
        <v>60</v>
      </c>
      <c r="B54" s="8">
        <v>206874.53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206874.53</v>
      </c>
    </row>
    <row r="55" spans="1:11" ht="16.5" customHeight="1">
      <c r="A55" s="7" t="s">
        <v>61</v>
      </c>
      <c r="B55" s="8">
        <v>29418.48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29418.48</v>
      </c>
    </row>
    <row r="56" spans="1:11" ht="16.5" customHeight="1">
      <c r="A56" s="7" t="s">
        <v>4</v>
      </c>
      <c r="B56" s="6">
        <v>0</v>
      </c>
      <c r="C56" s="8">
        <v>283188.14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283188.14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375210.28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375210.28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138379.98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138379.98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270049.77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270049.77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311251.42</v>
      </c>
      <c r="H60" s="6">
        <v>0</v>
      </c>
      <c r="I60" s="6">
        <v>0</v>
      </c>
      <c r="J60" s="6">
        <v>0</v>
      </c>
      <c r="K60" s="5">
        <f t="shared" si="14"/>
        <v>311251.42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261387.38</v>
      </c>
      <c r="I61" s="6">
        <v>0</v>
      </c>
      <c r="J61" s="6">
        <v>0</v>
      </c>
      <c r="K61" s="5">
        <f t="shared" si="14"/>
        <v>261387.38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115503.43</v>
      </c>
      <c r="J63" s="6">
        <v>0</v>
      </c>
      <c r="K63" s="5">
        <f t="shared" si="14"/>
        <v>115503.43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237286.51</v>
      </c>
      <c r="J64" s="6">
        <v>0</v>
      </c>
      <c r="K64" s="5">
        <f t="shared" si="14"/>
        <v>237286.51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79188.41</v>
      </c>
      <c r="K65" s="5">
        <f t="shared" si="14"/>
        <v>79188.41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2020-07-02T23:29:11Z</dcterms:modified>
  <cp:category/>
  <cp:version/>
  <cp:contentType/>
  <cp:contentStatus/>
</cp:coreProperties>
</file>