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<sst xmlns="http://schemas.openxmlformats.org/spreadsheetml/2006/main" count="74" uniqueCount="73">
  <si>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</si>
  <si>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</si>
  <si>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</si>
  <si>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</si>
  <si>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</si>
  <si>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</si>
  <si>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</si>
  <si>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</si>
  <si>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</si>
  <si>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</si>
  <si>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</si>
  <si>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</si>
  <si>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</si>
  <si>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</si>
  <si>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</si>
  <si>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</si>
  <si>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</si>
  <si>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</si>
  <si>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</si>
  <si>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</si>
  <si>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</si>
  <si>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</si>
  <si>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</si>
  <si>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</si>
  <si>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</si>
  <si>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</si>
  <si>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</si>
  <si>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</si>
  <si>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</si>
  <si>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</si>
  <si>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</si>
  <si>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</si>
  <si>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</si>
  <si>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</si>
  <si>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</si>
  <si>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</si>
  <si>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</si>
  <si>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</si>
  <si>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</si>
  <si>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</si>
  <si>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</si>
  <si>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</si>
  <si>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</si>
  <si>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</si>
  <si>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</si>
  <si>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</si>
  <si>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</si>
  <si>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</si>
  <si>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</si>
  <si>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</si>
  <si>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</si>
  <si>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</si>
  <si>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</si>
  <si>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</si>
  <si>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</si>
  <si>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</si>
  <si>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</si>
  <si>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</si>
  <si>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</si>
  <si>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</si>
  <si>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</si>
  <si>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</si>
  <si>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</si>
  <si>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</si>
  <si>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</si>
  <si>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</si>
  <si>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</si>
  <si>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</si>
  <si>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</si>
  <si>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</si>
  <si>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</si>
  <si>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</si>
  <si>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26/06/20 - VENCIMENTO 03/07/20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</si>
</sst>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157598</v>
      </c>
      <c r="C7" s="47">
        <f t="shared" si="0"/>
        <v>139189</v>
      </c>
      <c r="D7" s="47">
        <f t="shared" si="0"/>
        <v>197119</v>
      </c>
      <c r="E7" s="47">
        <f t="shared" si="0"/>
        <v>102871</v>
      </c>
      <c r="F7" s="47">
        <f t="shared" si="0"/>
        <v>108965</v>
      </c>
      <c r="G7" s="47">
        <f t="shared" si="0"/>
        <v>138607</v>
      </c>
      <c r="H7" s="47">
        <f t="shared" si="0"/>
        <v>150526</v>
      </c>
      <c r="I7" s="47">
        <f t="shared" si="0"/>
        <v>187075</v>
      </c>
      <c r="J7" s="47">
        <f t="shared" si="0"/>
        <v>45406</v>
      </c>
      <c r="K7" s="47">
        <f t="shared" si="0"/>
        <v>1227356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10336</v>
      </c>
      <c r="C8" s="45">
        <f t="shared" si="1"/>
        <v>9712</v>
      </c>
      <c r="D8" s="45">
        <f t="shared" si="1"/>
        <v>11727</v>
      </c>
      <c r="E8" s="45">
        <f t="shared" si="1"/>
        <v>6790</v>
      </c>
      <c r="F8" s="45">
        <f t="shared" si="1"/>
        <v>7632</v>
      </c>
      <c r="G8" s="45">
        <f t="shared" si="1"/>
        <v>5285</v>
      </c>
      <c r="H8" s="45">
        <f t="shared" si="1"/>
        <v>4559</v>
      </c>
      <c r="I8" s="45">
        <f t="shared" si="1"/>
        <v>9752</v>
      </c>
      <c r="J8" s="45">
        <f t="shared" si="1"/>
        <v>1214</v>
      </c>
      <c r="K8" s="38">
        <f>SUM(B8:J8)</f>
        <v>67007</v>
      </c>
      <c r="L8"/>
      <c r="M8"/>
      <c r="N8"/>
    </row>
    <row r="9" spans="1:14" ht="16.5" customHeight="1">
      <c r="A9" s="22" t="s">
        <v>35</v>
      </c>
      <c r="B9" s="45">
        <v>10332</v>
      </c>
      <c r="C9" s="45">
        <v>9712</v>
      </c>
      <c r="D9" s="45">
        <v>11724</v>
      </c>
      <c r="E9" s="45">
        <v>6776</v>
      </c>
      <c r="F9" s="45">
        <v>7626</v>
      </c>
      <c r="G9" s="45">
        <v>5285</v>
      </c>
      <c r="H9" s="45">
        <v>4559</v>
      </c>
      <c r="I9" s="45">
        <v>9746</v>
      </c>
      <c r="J9" s="45">
        <v>1214</v>
      </c>
      <c r="K9" s="38">
        <f>SUM(B9:J9)</f>
        <v>66974</v>
      </c>
      <c r="L9"/>
      <c r="M9"/>
      <c r="N9"/>
    </row>
    <row r="10" spans="1:14" ht="16.5" customHeight="1">
      <c r="A10" s="22" t="s">
        <v>34</v>
      </c>
      <c r="B10" s="45">
        <v>4</v>
      </c>
      <c r="C10" s="45">
        <v>0</v>
      </c>
      <c r="D10" s="45">
        <v>3</v>
      </c>
      <c r="E10" s="45">
        <v>14</v>
      </c>
      <c r="F10" s="45">
        <v>6</v>
      </c>
      <c r="G10" s="45">
        <v>0</v>
      </c>
      <c r="H10" s="45">
        <v>0</v>
      </c>
      <c r="I10" s="45">
        <v>6</v>
      </c>
      <c r="J10" s="45">
        <v>0</v>
      </c>
      <c r="K10" s="38">
        <f>SUM(B10:J10)</f>
        <v>33</v>
      </c>
      <c r="L10"/>
      <c r="M10"/>
      <c r="N10"/>
    </row>
    <row r="11" spans="1:14" ht="16.5" customHeight="1">
      <c r="A11" s="44" t="s">
        <v>33</v>
      </c>
      <c r="B11" s="43">
        <v>147262</v>
      </c>
      <c r="C11" s="43">
        <v>129477</v>
      </c>
      <c r="D11" s="43">
        <v>185392</v>
      </c>
      <c r="E11" s="43">
        <v>96081</v>
      </c>
      <c r="F11" s="43">
        <v>101333</v>
      </c>
      <c r="G11" s="43">
        <v>133322</v>
      </c>
      <c r="H11" s="43">
        <v>145967</v>
      </c>
      <c r="I11" s="43">
        <v>177323</v>
      </c>
      <c r="J11" s="43">
        <v>44192</v>
      </c>
      <c r="K11" s="38">
        <f>SUM(B11:J11)</f>
        <v>1160349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1.812981544164543</v>
      </c>
      <c r="C15" s="39">
        <v>2.271390871026222</v>
      </c>
      <c r="D15" s="39">
        <v>1.749339898367456</v>
      </c>
      <c r="E15" s="39">
        <v>2.066906482173418</v>
      </c>
      <c r="F15" s="39">
        <v>2.085218034365969</v>
      </c>
      <c r="G15" s="39">
        <v>1.879156645241668</v>
      </c>
      <c r="H15" s="39">
        <v>1.912250491183711</v>
      </c>
      <c r="I15" s="39">
        <v>2.004275265650207</v>
      </c>
      <c r="J15" s="39">
        <v>1.975388263904314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970719.41</v>
      </c>
      <c r="C17" s="36">
        <f aca="true" t="shared" si="2" ref="C17:J17">C18+C19+C20+C21+C22+C23+C24</f>
        <v>1173501.87</v>
      </c>
      <c r="D17" s="36">
        <f t="shared" si="2"/>
        <v>1412525.87</v>
      </c>
      <c r="E17" s="36">
        <f t="shared" si="2"/>
        <v>768411.82</v>
      </c>
      <c r="F17" s="36">
        <f t="shared" si="2"/>
        <v>865447.0900000001</v>
      </c>
      <c r="G17" s="36">
        <f t="shared" si="2"/>
        <v>993288.83</v>
      </c>
      <c r="H17" s="36">
        <f t="shared" si="2"/>
        <v>881944.9800000001</v>
      </c>
      <c r="I17" s="36">
        <f t="shared" si="2"/>
        <v>1176986.91</v>
      </c>
      <c r="J17" s="36">
        <f t="shared" si="2"/>
        <v>313408.23000000004</v>
      </c>
      <c r="K17" s="36">
        <f aca="true" t="shared" si="3" ref="K17:K24">SUM(B17:J17)</f>
        <v>8556235.010000002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535959.28</v>
      </c>
      <c r="C18" s="30">
        <f t="shared" si="4"/>
        <v>519606.46</v>
      </c>
      <c r="D18" s="30">
        <f t="shared" si="4"/>
        <v>815146.2</v>
      </c>
      <c r="E18" s="30">
        <f t="shared" si="4"/>
        <v>370356.17</v>
      </c>
      <c r="F18" s="30">
        <f t="shared" si="4"/>
        <v>414862.44</v>
      </c>
      <c r="G18" s="30">
        <f t="shared" si="4"/>
        <v>533567.65</v>
      </c>
      <c r="H18" s="30">
        <f t="shared" si="4"/>
        <v>461904.08</v>
      </c>
      <c r="I18" s="30">
        <f t="shared" si="4"/>
        <v>579483.52</v>
      </c>
      <c r="J18" s="30">
        <f t="shared" si="4"/>
        <v>159352.36</v>
      </c>
      <c r="K18" s="30">
        <f t="shared" si="3"/>
        <v>4390238.16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435725</v>
      </c>
      <c r="C19" s="30">
        <f t="shared" si="5"/>
        <v>660622.91</v>
      </c>
      <c r="D19" s="30">
        <f t="shared" si="5"/>
        <v>610821.57</v>
      </c>
      <c r="E19" s="30">
        <f t="shared" si="5"/>
        <v>395135.4</v>
      </c>
      <c r="F19" s="30">
        <f t="shared" si="5"/>
        <v>450216.2</v>
      </c>
      <c r="G19" s="30">
        <f t="shared" si="5"/>
        <v>469089.55</v>
      </c>
      <c r="H19" s="30">
        <f t="shared" si="5"/>
        <v>421372.22</v>
      </c>
      <c r="I19" s="30">
        <f t="shared" si="5"/>
        <v>581960.97</v>
      </c>
      <c r="J19" s="30">
        <f t="shared" si="5"/>
        <v>155430.42</v>
      </c>
      <c r="K19" s="30">
        <f t="shared" si="3"/>
        <v>4180374.2399999993</v>
      </c>
      <c r="L19"/>
      <c r="M19"/>
      <c r="N19"/>
    </row>
    <row r="20" spans="1:14" ht="16.5" customHeight="1">
      <c r="A20" s="18" t="s">
        <v>28</v>
      </c>
      <c r="B20" s="30">
        <v>26710.54</v>
      </c>
      <c r="C20" s="30">
        <v>25912.44</v>
      </c>
      <c r="D20" s="30">
        <v>22492.87</v>
      </c>
      <c r="E20" s="30">
        <v>20141.7</v>
      </c>
      <c r="F20" s="30">
        <v>21831.4</v>
      </c>
      <c r="G20" s="30">
        <v>15733.93</v>
      </c>
      <c r="H20" s="30">
        <v>22625.8</v>
      </c>
      <c r="I20" s="30">
        <v>44948.17</v>
      </c>
      <c r="J20" s="30">
        <v>7473.44</v>
      </c>
      <c r="K20" s="30">
        <f t="shared" si="3"/>
        <v>207870.28999999998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4103.97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-444.28</v>
      </c>
      <c r="C23" s="30">
        <v>0</v>
      </c>
      <c r="D23" s="30">
        <v>0</v>
      </c>
      <c r="E23" s="30">
        <v>-238.8</v>
      </c>
      <c r="F23" s="30">
        <v>0</v>
      </c>
      <c r="G23" s="30">
        <v>0</v>
      </c>
      <c r="H23" s="30">
        <v>0</v>
      </c>
      <c r="I23" s="30">
        <v>0</v>
      </c>
      <c r="J23" s="30">
        <v>-99.37</v>
      </c>
      <c r="K23" s="30">
        <f t="shared" si="3"/>
        <v>-782.4499999999999</v>
      </c>
      <c r="L23"/>
      <c r="M23"/>
      <c r="N23"/>
    </row>
    <row r="24" spans="1:14" ht="16.5" customHeight="1">
      <c r="A24" s="18" t="s">
        <v>70</v>
      </c>
      <c r="B24" s="30">
        <v>-28599.12</v>
      </c>
      <c r="C24" s="30">
        <v>-32639.94</v>
      </c>
      <c r="D24" s="30">
        <v>-35934.77</v>
      </c>
      <c r="E24" s="30">
        <v>-18350.64</v>
      </c>
      <c r="F24" s="30">
        <v>-22830.94</v>
      </c>
      <c r="G24" s="30">
        <v>-25102.3</v>
      </c>
      <c r="H24" s="30">
        <v>-23957.12</v>
      </c>
      <c r="I24" s="30">
        <v>-29405.75</v>
      </c>
      <c r="J24" s="30">
        <v>-8748.62</v>
      </c>
      <c r="K24" s="30">
        <f t="shared" si="3"/>
        <v>-225569.19999999995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-108777.35</v>
      </c>
      <c r="C27" s="30">
        <f t="shared" si="6"/>
        <v>-46751.36000000001</v>
      </c>
      <c r="D27" s="30">
        <f t="shared" si="6"/>
        <v>-72825.06</v>
      </c>
      <c r="E27" s="30">
        <f t="shared" si="6"/>
        <v>-102442.64</v>
      </c>
      <c r="F27" s="30">
        <f t="shared" si="6"/>
        <v>-33554.4</v>
      </c>
      <c r="G27" s="30">
        <f t="shared" si="6"/>
        <v>-104899.48</v>
      </c>
      <c r="H27" s="30">
        <f t="shared" si="6"/>
        <v>-37287.74</v>
      </c>
      <c r="I27" s="30">
        <f t="shared" si="6"/>
        <v>-69767.96</v>
      </c>
      <c r="J27" s="30">
        <f t="shared" si="6"/>
        <v>-13635.890000000001</v>
      </c>
      <c r="K27" s="30">
        <f aca="true" t="shared" si="7" ref="K27:K35">SUM(B27:J27)</f>
        <v>-589941.88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-108777.35</v>
      </c>
      <c r="C28" s="30">
        <f t="shared" si="8"/>
        <v>-46751.36000000001</v>
      </c>
      <c r="D28" s="30">
        <f t="shared" si="8"/>
        <v>-72825.06</v>
      </c>
      <c r="E28" s="30">
        <f t="shared" si="8"/>
        <v>-102442.64</v>
      </c>
      <c r="F28" s="30">
        <f t="shared" si="8"/>
        <v>-33554.4</v>
      </c>
      <c r="G28" s="30">
        <f t="shared" si="8"/>
        <v>-104899.48</v>
      </c>
      <c r="H28" s="30">
        <f t="shared" si="8"/>
        <v>-37287.74</v>
      </c>
      <c r="I28" s="30">
        <f t="shared" si="8"/>
        <v>-69767.96</v>
      </c>
      <c r="J28" s="30">
        <f t="shared" si="8"/>
        <v>-13635.890000000001</v>
      </c>
      <c r="K28" s="30">
        <f t="shared" si="7"/>
        <v>-589941.88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-45460.8</v>
      </c>
      <c r="C29" s="30">
        <f aca="true" t="shared" si="9" ref="C29:J29">-ROUND((C9)*$E$3,2)</f>
        <v>-42732.8</v>
      </c>
      <c r="D29" s="30">
        <f t="shared" si="9"/>
        <v>-51585.6</v>
      </c>
      <c r="E29" s="30">
        <f t="shared" si="9"/>
        <v>-29814.4</v>
      </c>
      <c r="F29" s="30">
        <f t="shared" si="9"/>
        <v>-33554.4</v>
      </c>
      <c r="G29" s="30">
        <f t="shared" si="9"/>
        <v>-23254</v>
      </c>
      <c r="H29" s="30">
        <f t="shared" si="9"/>
        <v>-20059.6</v>
      </c>
      <c r="I29" s="30">
        <f t="shared" si="9"/>
        <v>-42882.4</v>
      </c>
      <c r="J29" s="30">
        <f t="shared" si="9"/>
        <v>-5341.6</v>
      </c>
      <c r="K29" s="30">
        <f t="shared" si="7"/>
        <v>-294685.6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-92.4</v>
      </c>
      <c r="C31" s="30">
        <v>-30.8</v>
      </c>
      <c r="D31" s="30">
        <v>-30.8</v>
      </c>
      <c r="E31" s="30">
        <v>-92.4</v>
      </c>
      <c r="F31" s="26">
        <v>0</v>
      </c>
      <c r="G31" s="30">
        <v>-30.8</v>
      </c>
      <c r="H31" s="30">
        <v>0</v>
      </c>
      <c r="I31" s="30">
        <v>0</v>
      </c>
      <c r="J31" s="30">
        <v>0</v>
      </c>
      <c r="K31" s="30">
        <f t="shared" si="7"/>
        <v>-277.2</v>
      </c>
      <c r="L31"/>
      <c r="M31"/>
      <c r="N31"/>
    </row>
    <row r="32" spans="1:14" ht="16.5" customHeight="1">
      <c r="A32" s="25" t="s">
        <v>21</v>
      </c>
      <c r="B32" s="30">
        <v>-63224.15</v>
      </c>
      <c r="C32" s="30">
        <v>-3987.76</v>
      </c>
      <c r="D32" s="30">
        <v>-21208.66</v>
      </c>
      <c r="E32" s="30">
        <v>-72535.84</v>
      </c>
      <c r="F32" s="26">
        <v>0</v>
      </c>
      <c r="G32" s="30">
        <v>-81614.68</v>
      </c>
      <c r="H32" s="30">
        <v>-17228.14</v>
      </c>
      <c r="I32" s="30">
        <v>-26885.56</v>
      </c>
      <c r="J32" s="30">
        <v>-8294.29</v>
      </c>
      <c r="K32" s="30">
        <f t="shared" si="7"/>
        <v>-294979.07999999996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861942.06</v>
      </c>
      <c r="C47" s="27">
        <f aca="true" t="shared" si="11" ref="C47:J47">IF(C17+C27+C48&lt;0,0,C17+C27+C48)</f>
        <v>1126750.51</v>
      </c>
      <c r="D47" s="27">
        <f t="shared" si="11"/>
        <v>1339700.81</v>
      </c>
      <c r="E47" s="27">
        <f t="shared" si="11"/>
        <v>665969.1799999999</v>
      </c>
      <c r="F47" s="27">
        <f t="shared" si="11"/>
        <v>831892.6900000001</v>
      </c>
      <c r="G47" s="27">
        <f t="shared" si="11"/>
        <v>888389.35</v>
      </c>
      <c r="H47" s="27">
        <f t="shared" si="11"/>
        <v>844657.2400000001</v>
      </c>
      <c r="I47" s="27">
        <f t="shared" si="11"/>
        <v>1107218.95</v>
      </c>
      <c r="J47" s="27">
        <f t="shared" si="11"/>
        <v>299772.34</v>
      </c>
      <c r="K47" s="20">
        <f>SUM(B47:J47)</f>
        <v>7966293.13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861942.0599999999</v>
      </c>
      <c r="C53" s="10">
        <f t="shared" si="13"/>
        <v>1126750.5</v>
      </c>
      <c r="D53" s="10">
        <f t="shared" si="13"/>
        <v>1339700.81</v>
      </c>
      <c r="E53" s="10">
        <f t="shared" si="13"/>
        <v>665969.19</v>
      </c>
      <c r="F53" s="10">
        <f t="shared" si="13"/>
        <v>831892.7</v>
      </c>
      <c r="G53" s="10">
        <f t="shared" si="13"/>
        <v>888389.34</v>
      </c>
      <c r="H53" s="10">
        <f t="shared" si="13"/>
        <v>844657.25</v>
      </c>
      <c r="I53" s="10">
        <f>SUM(I54:I66)</f>
        <v>1107218.95</v>
      </c>
      <c r="J53" s="10">
        <f t="shared" si="13"/>
        <v>299772.34</v>
      </c>
      <c r="K53" s="5">
        <f>SUM(K54:K66)</f>
        <v>7966293.139999999</v>
      </c>
      <c r="L53" s="9"/>
    </row>
    <row r="54" spans="1:11" ht="16.5" customHeight="1">
      <c r="A54" s="7" t="s">
        <v>60</v>
      </c>
      <c r="B54" s="8">
        <v>750492.95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750492.95</v>
      </c>
    </row>
    <row r="55" spans="1:11" ht="16.5" customHeight="1">
      <c r="A55" s="7" t="s">
        <v>61</v>
      </c>
      <c r="B55" s="8">
        <v>111449.11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111449.11</v>
      </c>
    </row>
    <row r="56" spans="1:11" ht="16.5" customHeight="1">
      <c r="A56" s="7" t="s">
        <v>4</v>
      </c>
      <c r="B56" s="6">
        <v>0</v>
      </c>
      <c r="C56" s="8">
        <v>1126750.5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1126750.5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1339700.81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1339700.81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665969.19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665969.19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831892.7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831892.7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888389.34</v>
      </c>
      <c r="H60" s="6">
        <v>0</v>
      </c>
      <c r="I60" s="6">
        <v>0</v>
      </c>
      <c r="J60" s="6">
        <v>0</v>
      </c>
      <c r="K60" s="5">
        <f t="shared" si="14"/>
        <v>888389.34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844657.25</v>
      </c>
      <c r="I61" s="6">
        <v>0</v>
      </c>
      <c r="J61" s="6">
        <v>0</v>
      </c>
      <c r="K61" s="5">
        <f t="shared" si="14"/>
        <v>844657.25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404909.97</v>
      </c>
      <c r="J63" s="6">
        <v>0</v>
      </c>
      <c r="K63" s="5">
        <f t="shared" si="14"/>
        <v>404909.97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702308.98</v>
      </c>
      <c r="J64" s="6">
        <v>0</v>
      </c>
      <c r="K64" s="5">
        <f t="shared" si="14"/>
        <v>702308.98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299772.34</v>
      </c>
      <c r="K65" s="5">
        <f t="shared" si="14"/>
        <v>299772.34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2020-07-02T23:15:36Z</dcterms:modified>
  <cp:category/>
  <cp:version/>
  <cp:contentType/>
  <cp:contentStatus/>
</cp:coreProperties>
</file>