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<sst xmlns="http://schemas.openxmlformats.org/spreadsheetml/2006/main" count="74" uniqueCount="73">
  <si>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</si>
  <si>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</si>
  <si>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</si>
  <si>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</si>
  <si>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</si>
  <si>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</si>
  <si>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</si>
  <si>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</si>
  <si>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</si>
  <si>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</si>
  <si>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</si>
  <si>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</si>
  <si>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</si>
  <si>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</si>
  <si>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</si>
  <si>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</si>
  <si>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</si>
  <si>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</si>
  <si>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</si>
  <si>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</si>
  <si>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</si>
  <si>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</si>
  <si>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</si>
  <si>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</si>
  <si>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</si>
  <si>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</si>
  <si>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</si>
  <si>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</si>
  <si>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</si>
  <si>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</si>
  <si>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</si>
  <si>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</si>
  <si>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</si>
  <si>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</si>
  <si>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</si>
  <si>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</si>
  <si>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</si>
  <si>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</si>
  <si>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</si>
  <si>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</si>
  <si>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</si>
  <si>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</si>
  <si>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</si>
  <si>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</si>
  <si>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</si>
  <si>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</si>
  <si>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</si>
  <si>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</si>
  <si>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</si>
  <si>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</si>
  <si>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</si>
  <si>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</si>
  <si>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</si>
  <si>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</si>
  <si>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</si>
  <si>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</si>
  <si>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</si>
  <si>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</si>
  <si>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</si>
  <si>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</si>
  <si>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</si>
  <si>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</si>
  <si>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</si>
  <si>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</si>
  <si>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</si>
  <si>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</si>
  <si>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</si>
  <si>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</si>
  <si>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</si>
  <si>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</si>
  <si>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</si>
  <si>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</si>
  <si>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25/06/20 - VENCIMENTO 02/07/20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</si>
</sst>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160413</v>
      </c>
      <c r="C7" s="47">
        <f t="shared" si="0"/>
        <v>145005</v>
      </c>
      <c r="D7" s="47">
        <f t="shared" si="0"/>
        <v>206059</v>
      </c>
      <c r="E7" s="47">
        <f t="shared" si="0"/>
        <v>106081</v>
      </c>
      <c r="F7" s="47">
        <f t="shared" si="0"/>
        <v>110650</v>
      </c>
      <c r="G7" s="47">
        <f t="shared" si="0"/>
        <v>140066</v>
      </c>
      <c r="H7" s="47">
        <f t="shared" si="0"/>
        <v>148406</v>
      </c>
      <c r="I7" s="47">
        <f t="shared" si="0"/>
        <v>187800</v>
      </c>
      <c r="J7" s="47">
        <f t="shared" si="0"/>
        <v>45556</v>
      </c>
      <c r="K7" s="47">
        <f t="shared" si="0"/>
        <v>1250036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10004</v>
      </c>
      <c r="C8" s="45">
        <f t="shared" si="1"/>
        <v>9684</v>
      </c>
      <c r="D8" s="45">
        <f t="shared" si="1"/>
        <v>11677</v>
      </c>
      <c r="E8" s="45">
        <f t="shared" si="1"/>
        <v>6568</v>
      </c>
      <c r="F8" s="45">
        <f t="shared" si="1"/>
        <v>7177</v>
      </c>
      <c r="G8" s="45">
        <f t="shared" si="1"/>
        <v>5154</v>
      </c>
      <c r="H8" s="45">
        <f t="shared" si="1"/>
        <v>4179</v>
      </c>
      <c r="I8" s="45">
        <f t="shared" si="1"/>
        <v>9571</v>
      </c>
      <c r="J8" s="45">
        <f t="shared" si="1"/>
        <v>1166</v>
      </c>
      <c r="K8" s="38">
        <f>SUM(B8:J8)</f>
        <v>65180</v>
      </c>
      <c r="L8"/>
      <c r="M8"/>
      <c r="N8"/>
    </row>
    <row r="9" spans="1:14" ht="16.5" customHeight="1">
      <c r="A9" s="22" t="s">
        <v>35</v>
      </c>
      <c r="B9" s="45">
        <v>9996</v>
      </c>
      <c r="C9" s="45">
        <v>9682</v>
      </c>
      <c r="D9" s="45">
        <v>11677</v>
      </c>
      <c r="E9" s="45">
        <v>6551</v>
      </c>
      <c r="F9" s="45">
        <v>7175</v>
      </c>
      <c r="G9" s="45">
        <v>5153</v>
      </c>
      <c r="H9" s="45">
        <v>4179</v>
      </c>
      <c r="I9" s="45">
        <v>9566</v>
      </c>
      <c r="J9" s="45">
        <v>1166</v>
      </c>
      <c r="K9" s="38">
        <f>SUM(B9:J9)</f>
        <v>65145</v>
      </c>
      <c r="L9"/>
      <c r="M9"/>
      <c r="N9"/>
    </row>
    <row r="10" spans="1:14" ht="16.5" customHeight="1">
      <c r="A10" s="22" t="s">
        <v>34</v>
      </c>
      <c r="B10" s="45">
        <v>8</v>
      </c>
      <c r="C10" s="45">
        <v>2</v>
      </c>
      <c r="D10" s="45">
        <v>0</v>
      </c>
      <c r="E10" s="45">
        <v>17</v>
      </c>
      <c r="F10" s="45">
        <v>2</v>
      </c>
      <c r="G10" s="45">
        <v>1</v>
      </c>
      <c r="H10" s="45">
        <v>0</v>
      </c>
      <c r="I10" s="45">
        <v>5</v>
      </c>
      <c r="J10" s="45">
        <v>0</v>
      </c>
      <c r="K10" s="38">
        <f>SUM(B10:J10)</f>
        <v>35</v>
      </c>
      <c r="L10"/>
      <c r="M10"/>
      <c r="N10"/>
    </row>
    <row r="11" spans="1:14" ht="16.5" customHeight="1">
      <c r="A11" s="44" t="s">
        <v>33</v>
      </c>
      <c r="B11" s="43">
        <v>150409</v>
      </c>
      <c r="C11" s="43">
        <v>135321</v>
      </c>
      <c r="D11" s="43">
        <v>194382</v>
      </c>
      <c r="E11" s="43">
        <v>99513</v>
      </c>
      <c r="F11" s="43">
        <v>103473</v>
      </c>
      <c r="G11" s="43">
        <v>134912</v>
      </c>
      <c r="H11" s="43">
        <v>144227</v>
      </c>
      <c r="I11" s="43">
        <v>178229</v>
      </c>
      <c r="J11" s="43">
        <v>44390</v>
      </c>
      <c r="K11" s="38">
        <f>SUM(B11:J11)</f>
        <v>1184856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1.694334929731322</v>
      </c>
      <c r="C15" s="39">
        <v>2.143935289311562</v>
      </c>
      <c r="D15" s="39">
        <v>1.632410090432837</v>
      </c>
      <c r="E15" s="39">
        <v>1.914602541032888</v>
      </c>
      <c r="F15" s="39">
        <v>2.009325913849553</v>
      </c>
      <c r="G15" s="39">
        <v>1.816210080886672</v>
      </c>
      <c r="H15" s="39">
        <v>1.894122466516805</v>
      </c>
      <c r="I15" s="39">
        <v>1.960260757660913</v>
      </c>
      <c r="J15" s="39">
        <v>1.932777519768513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923609.31</v>
      </c>
      <c r="C17" s="36">
        <f aca="true" t="shared" si="2" ref="C17:J17">C18+C19+C20+C21+C22+C23+C24</f>
        <v>1153881.16</v>
      </c>
      <c r="D17" s="36">
        <f t="shared" si="2"/>
        <v>1378007.0999999999</v>
      </c>
      <c r="E17" s="36">
        <f t="shared" si="2"/>
        <v>734327.77</v>
      </c>
      <c r="F17" s="36">
        <f t="shared" si="2"/>
        <v>845960.2400000001</v>
      </c>
      <c r="G17" s="36">
        <f t="shared" si="2"/>
        <v>969861.07</v>
      </c>
      <c r="H17" s="36">
        <f t="shared" si="2"/>
        <v>861597.76</v>
      </c>
      <c r="I17" s="36">
        <f t="shared" si="2"/>
        <v>1155880</v>
      </c>
      <c r="J17" s="36">
        <f t="shared" si="2"/>
        <v>307730.17</v>
      </c>
      <c r="K17" s="36">
        <f aca="true" t="shared" si="3" ref="K17:K24">SUM(B17:J17)</f>
        <v>8330854.58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545532.53</v>
      </c>
      <c r="C18" s="30">
        <f t="shared" si="4"/>
        <v>541318.17</v>
      </c>
      <c r="D18" s="30">
        <f t="shared" si="4"/>
        <v>852115.78</v>
      </c>
      <c r="E18" s="30">
        <f t="shared" si="4"/>
        <v>381912.82</v>
      </c>
      <c r="F18" s="30">
        <f t="shared" si="4"/>
        <v>421277.75</v>
      </c>
      <c r="G18" s="30">
        <f t="shared" si="4"/>
        <v>539184.07</v>
      </c>
      <c r="H18" s="30">
        <f t="shared" si="4"/>
        <v>455398.65</v>
      </c>
      <c r="I18" s="30">
        <f t="shared" si="4"/>
        <v>581729.28</v>
      </c>
      <c r="J18" s="30">
        <f t="shared" si="4"/>
        <v>159878.78</v>
      </c>
      <c r="K18" s="30">
        <f t="shared" si="3"/>
        <v>4478347.83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378782.29</v>
      </c>
      <c r="C19" s="30">
        <f t="shared" si="5"/>
        <v>619232.96</v>
      </c>
      <c r="D19" s="30">
        <f t="shared" si="5"/>
        <v>538886.62</v>
      </c>
      <c r="E19" s="30">
        <f t="shared" si="5"/>
        <v>349298.44</v>
      </c>
      <c r="F19" s="30">
        <f t="shared" si="5"/>
        <v>425206.55</v>
      </c>
      <c r="G19" s="30">
        <f t="shared" si="5"/>
        <v>440087.47</v>
      </c>
      <c r="H19" s="30">
        <f t="shared" si="5"/>
        <v>407182.16</v>
      </c>
      <c r="I19" s="30">
        <f t="shared" si="5"/>
        <v>558611.8</v>
      </c>
      <c r="J19" s="30">
        <f t="shared" si="5"/>
        <v>149131.33</v>
      </c>
      <c r="K19" s="30">
        <f t="shared" si="3"/>
        <v>3866419.62</v>
      </c>
      <c r="L19"/>
      <c r="M19"/>
      <c r="N19"/>
    </row>
    <row r="20" spans="1:14" ht="16.5" customHeight="1">
      <c r="A20" s="18" t="s">
        <v>28</v>
      </c>
      <c r="B20" s="30">
        <v>27436.1</v>
      </c>
      <c r="C20" s="30">
        <v>25969.97</v>
      </c>
      <c r="D20" s="30">
        <v>22934.54</v>
      </c>
      <c r="E20" s="30">
        <v>20666.47</v>
      </c>
      <c r="F20" s="30">
        <v>20938.89</v>
      </c>
      <c r="G20" s="30">
        <v>15688.37</v>
      </c>
      <c r="H20" s="30">
        <v>22974.07</v>
      </c>
      <c r="I20" s="30">
        <v>44944.67</v>
      </c>
      <c r="J20" s="30">
        <v>7566.83</v>
      </c>
      <c r="K20" s="30">
        <f t="shared" si="3"/>
        <v>209119.91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30">
        <f t="shared" si="3"/>
        <v>4103.97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-1777.12</v>
      </c>
      <c r="C23" s="30">
        <v>0</v>
      </c>
      <c r="D23" s="30">
        <v>0</v>
      </c>
      <c r="E23" s="30">
        <v>-1074.6</v>
      </c>
      <c r="F23" s="30">
        <v>0</v>
      </c>
      <c r="G23" s="30">
        <v>0</v>
      </c>
      <c r="H23" s="30">
        <v>0</v>
      </c>
      <c r="I23" s="30">
        <v>0</v>
      </c>
      <c r="J23" s="30">
        <v>-99.37</v>
      </c>
      <c r="K23" s="30">
        <f t="shared" si="3"/>
        <v>-2951.0899999999997</v>
      </c>
      <c r="L23"/>
      <c r="M23"/>
      <c r="N23"/>
    </row>
    <row r="24" spans="1:14" ht="16.5" customHeight="1">
      <c r="A24" s="18" t="s">
        <v>70</v>
      </c>
      <c r="B24" s="30">
        <v>-27732.48</v>
      </c>
      <c r="C24" s="30">
        <v>-32639.94</v>
      </c>
      <c r="D24" s="30">
        <v>-35929.84</v>
      </c>
      <c r="E24" s="30">
        <v>-17843.35</v>
      </c>
      <c r="F24" s="30">
        <v>-22830.94</v>
      </c>
      <c r="G24" s="30">
        <v>-25098.84</v>
      </c>
      <c r="H24" s="30">
        <v>-23957.12</v>
      </c>
      <c r="I24" s="30">
        <v>-29405.75</v>
      </c>
      <c r="J24" s="30">
        <v>-8747.4</v>
      </c>
      <c r="K24" s="30">
        <f t="shared" si="3"/>
        <v>-224185.65999999997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-103525.34</v>
      </c>
      <c r="C27" s="30">
        <f t="shared" si="6"/>
        <v>-45836.85</v>
      </c>
      <c r="D27" s="30">
        <f t="shared" si="6"/>
        <v>-69396.54000000001</v>
      </c>
      <c r="E27" s="30">
        <f t="shared" si="6"/>
        <v>-91747.23</v>
      </c>
      <c r="F27" s="30">
        <f t="shared" si="6"/>
        <v>-31570</v>
      </c>
      <c r="G27" s="30">
        <f t="shared" si="6"/>
        <v>-96576.53</v>
      </c>
      <c r="H27" s="30">
        <f t="shared" si="6"/>
        <v>-31580.07</v>
      </c>
      <c r="I27" s="30">
        <f t="shared" si="6"/>
        <v>-62678.04</v>
      </c>
      <c r="J27" s="30">
        <f t="shared" si="6"/>
        <v>-11481.77</v>
      </c>
      <c r="K27" s="30">
        <f aca="true" t="shared" si="7" ref="K27:K35">SUM(B27:J27)</f>
        <v>-544392.37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-103525.34</v>
      </c>
      <c r="C28" s="30">
        <f t="shared" si="8"/>
        <v>-45836.85</v>
      </c>
      <c r="D28" s="30">
        <f t="shared" si="8"/>
        <v>-69396.54000000001</v>
      </c>
      <c r="E28" s="30">
        <f t="shared" si="8"/>
        <v>-91747.23</v>
      </c>
      <c r="F28" s="30">
        <f t="shared" si="8"/>
        <v>-31570</v>
      </c>
      <c r="G28" s="30">
        <f t="shared" si="8"/>
        <v>-96576.53</v>
      </c>
      <c r="H28" s="30">
        <f t="shared" si="8"/>
        <v>-31580.07</v>
      </c>
      <c r="I28" s="30">
        <f t="shared" si="8"/>
        <v>-62678.04</v>
      </c>
      <c r="J28" s="30">
        <f t="shared" si="8"/>
        <v>-11481.77</v>
      </c>
      <c r="K28" s="30">
        <f t="shared" si="7"/>
        <v>-544392.37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-43982.4</v>
      </c>
      <c r="C29" s="30">
        <f aca="true" t="shared" si="9" ref="C29:J29">-ROUND((C9)*$E$3,2)</f>
        <v>-42600.8</v>
      </c>
      <c r="D29" s="30">
        <f t="shared" si="9"/>
        <v>-51378.8</v>
      </c>
      <c r="E29" s="30">
        <f t="shared" si="9"/>
        <v>-28824.4</v>
      </c>
      <c r="F29" s="30">
        <f t="shared" si="9"/>
        <v>-31570</v>
      </c>
      <c r="G29" s="30">
        <f t="shared" si="9"/>
        <v>-22673.2</v>
      </c>
      <c r="H29" s="30">
        <f t="shared" si="9"/>
        <v>-18387.6</v>
      </c>
      <c r="I29" s="30">
        <f t="shared" si="9"/>
        <v>-42090.4</v>
      </c>
      <c r="J29" s="30">
        <f t="shared" si="9"/>
        <v>-5130.4</v>
      </c>
      <c r="K29" s="30">
        <f t="shared" si="7"/>
        <v>-286638.00000000006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-215.6</v>
      </c>
      <c r="C31" s="30">
        <v>-61.6</v>
      </c>
      <c r="D31" s="30">
        <v>-154</v>
      </c>
      <c r="E31" s="30">
        <v>-30.8</v>
      </c>
      <c r="F31" s="26">
        <v>0</v>
      </c>
      <c r="G31" s="30">
        <v>-30.8</v>
      </c>
      <c r="H31" s="30">
        <v>-16.55</v>
      </c>
      <c r="I31" s="30">
        <v>-25.82</v>
      </c>
      <c r="J31" s="30">
        <v>-7.97</v>
      </c>
      <c r="K31" s="30">
        <f t="shared" si="7"/>
        <v>-543.1400000000001</v>
      </c>
      <c r="L31"/>
      <c r="M31"/>
      <c r="N31"/>
    </row>
    <row r="32" spans="1:14" ht="16.5" customHeight="1">
      <c r="A32" s="25" t="s">
        <v>21</v>
      </c>
      <c r="B32" s="30">
        <v>-59327.34</v>
      </c>
      <c r="C32" s="30">
        <v>-3174.45</v>
      </c>
      <c r="D32" s="30">
        <v>-17863.74</v>
      </c>
      <c r="E32" s="30">
        <v>-62892.03</v>
      </c>
      <c r="F32" s="26">
        <v>0</v>
      </c>
      <c r="G32" s="30">
        <v>-73872.53</v>
      </c>
      <c r="H32" s="30">
        <v>-13175.92</v>
      </c>
      <c r="I32" s="30">
        <v>-20561.82</v>
      </c>
      <c r="J32" s="30">
        <v>-6343.4</v>
      </c>
      <c r="K32" s="30">
        <f t="shared" si="7"/>
        <v>-257211.23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0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0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820083.9700000001</v>
      </c>
      <c r="C47" s="27">
        <f aca="true" t="shared" si="11" ref="C47:J47">IF(C17+C27+C48&lt;0,0,C17+C27+C48)</f>
        <v>1108044.3099999998</v>
      </c>
      <c r="D47" s="27">
        <f t="shared" si="11"/>
        <v>1308610.5599999998</v>
      </c>
      <c r="E47" s="27">
        <f t="shared" si="11"/>
        <v>642580.54</v>
      </c>
      <c r="F47" s="27">
        <f t="shared" si="11"/>
        <v>814390.2400000001</v>
      </c>
      <c r="G47" s="27">
        <f t="shared" si="11"/>
        <v>873284.5399999999</v>
      </c>
      <c r="H47" s="27">
        <f t="shared" si="11"/>
        <v>830017.6900000001</v>
      </c>
      <c r="I47" s="27">
        <f t="shared" si="11"/>
        <v>1093201.96</v>
      </c>
      <c r="J47" s="27">
        <f t="shared" si="11"/>
        <v>296248.39999999997</v>
      </c>
      <c r="K47" s="20">
        <f>SUM(B47:J47)</f>
        <v>7786462.210000001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820083.9700000001</v>
      </c>
      <c r="C53" s="10">
        <f t="shared" si="13"/>
        <v>1108044.3</v>
      </c>
      <c r="D53" s="10">
        <f t="shared" si="13"/>
        <v>1308610.57</v>
      </c>
      <c r="E53" s="10">
        <f t="shared" si="13"/>
        <v>642580.53</v>
      </c>
      <c r="F53" s="10">
        <f t="shared" si="13"/>
        <v>814390.23</v>
      </c>
      <c r="G53" s="10">
        <f t="shared" si="13"/>
        <v>873284.53</v>
      </c>
      <c r="H53" s="10">
        <f t="shared" si="13"/>
        <v>830017.69</v>
      </c>
      <c r="I53" s="10">
        <f>SUM(I54:I66)</f>
        <v>1093201.96</v>
      </c>
      <c r="J53" s="10">
        <f t="shared" si="13"/>
        <v>296248.41</v>
      </c>
      <c r="K53" s="5">
        <f>SUM(K54:K66)</f>
        <v>7786462.19</v>
      </c>
      <c r="L53" s="9"/>
    </row>
    <row r="54" spans="1:11" ht="16.5" customHeight="1">
      <c r="A54" s="7" t="s">
        <v>60</v>
      </c>
      <c r="B54" s="8">
        <v>717081.42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717081.42</v>
      </c>
    </row>
    <row r="55" spans="1:11" ht="16.5" customHeight="1">
      <c r="A55" s="7" t="s">
        <v>61</v>
      </c>
      <c r="B55" s="8">
        <v>103002.55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103002.55</v>
      </c>
    </row>
    <row r="56" spans="1:11" ht="16.5" customHeight="1">
      <c r="A56" s="7" t="s">
        <v>4</v>
      </c>
      <c r="B56" s="6">
        <v>0</v>
      </c>
      <c r="C56" s="8">
        <v>1108044.3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1108044.3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1308610.57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1308610.57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642580.53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642580.53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814390.23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814390.23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873284.53</v>
      </c>
      <c r="H60" s="6">
        <v>0</v>
      </c>
      <c r="I60" s="6">
        <v>0</v>
      </c>
      <c r="J60" s="6">
        <v>0</v>
      </c>
      <c r="K60" s="5">
        <f t="shared" si="14"/>
        <v>873284.53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830017.69</v>
      </c>
      <c r="I61" s="6">
        <v>0</v>
      </c>
      <c r="J61" s="6">
        <v>0</v>
      </c>
      <c r="K61" s="5">
        <f t="shared" si="14"/>
        <v>830017.69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395520.47</v>
      </c>
      <c r="J63" s="6">
        <v>0</v>
      </c>
      <c r="K63" s="5">
        <f t="shared" si="14"/>
        <v>395520.47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697681.49</v>
      </c>
      <c r="J64" s="6">
        <v>0</v>
      </c>
      <c r="K64" s="5">
        <f t="shared" si="14"/>
        <v>697681.49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8">
        <v>296248.41</v>
      </c>
      <c r="K65" s="5">
        <f t="shared" si="14"/>
        <v>296248.41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2020-07-01T18:43:23Z</dcterms:modified>
  <cp:category/>
  <cp:version/>
  <cp:contentType/>
  <cp:contentStatus/>
</cp:coreProperties>
</file>