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<sst xmlns="http://schemas.openxmlformats.org/spreadsheetml/2006/main" count="74" uniqueCount="73">
  <si>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</si>
  <si>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</si>
  <si>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</si>
  <si>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</si>
  <si>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</si>
  <si>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</si>
  <si>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</si>
  <si>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</si>
  <si>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</si>
  <si>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</si>
  <si>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</si>
  <si>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</si>
  <si>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</si>
  <si>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</si>
  <si>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</si>
  <si>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</si>
  <si>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</si>
  <si>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</si>
  <si>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</si>
  <si>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</si>
  <si>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</si>
  <si>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</si>
  <si>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</si>
  <si>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</si>
  <si>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</si>
  <si>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</si>
  <si>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</si>
  <si>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</si>
  <si>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</si>
  <si>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</si>
  <si>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</si>
  <si>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</si>
  <si>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</si>
  <si>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</si>
  <si>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</si>
  <si>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</si>
  <si>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</si>
  <si>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</si>
  <si>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</si>
  <si>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</si>
  <si>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</si>
  <si>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</si>
  <si>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</si>
  <si>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</si>
  <si>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</si>
  <si>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</si>
  <si>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</si>
  <si>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</si>
  <si>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</si>
  <si>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</si>
  <si>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</si>
  <si>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</si>
  <si>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</si>
  <si>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</si>
  <si>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</si>
  <si>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</si>
  <si>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</si>
  <si>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</si>
  <si>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</si>
  <si>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</si>
  <si>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</si>
  <si>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</si>
  <si>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</si>
  <si>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</si>
  <si>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</si>
  <si>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</si>
  <si>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</si>
  <si>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</si>
  <si>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</si>
  <si>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22/06/20 - VENCIMENTO 29/06/20</t>
  </si>
  <si>
    <t>4.6. Valor Frota Não Disponibilizada</t>
  </si>
  <si>
    <t>4.7. Ajuste Frota Operante</t>
  </si>
  <si>
    <t>4. Remuneração Bruta do Operador (4.1 + 4.2 + 4.3 + 4.4 + 4.5 + 4.6 + 4.7)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</si>
</sst>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5">
      <selection activeCell="A17" sqref="A1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161523</v>
      </c>
      <c r="C7" s="47">
        <f t="shared" si="0"/>
        <v>140636</v>
      </c>
      <c r="D7" s="47">
        <f t="shared" si="0"/>
        <v>205169</v>
      </c>
      <c r="E7" s="47">
        <f t="shared" si="0"/>
        <v>106306</v>
      </c>
      <c r="F7" s="47">
        <f t="shared" si="0"/>
        <v>110842</v>
      </c>
      <c r="G7" s="47">
        <f t="shared" si="0"/>
        <v>134982</v>
      </c>
      <c r="H7" s="47">
        <f t="shared" si="0"/>
        <v>141443</v>
      </c>
      <c r="I7" s="47">
        <f t="shared" si="0"/>
        <v>184936</v>
      </c>
      <c r="J7" s="47">
        <f t="shared" si="0"/>
        <v>47548</v>
      </c>
      <c r="K7" s="47">
        <f t="shared" si="0"/>
        <v>1233385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10767</v>
      </c>
      <c r="C8" s="45">
        <f t="shared" si="1"/>
        <v>10231</v>
      </c>
      <c r="D8" s="45">
        <f t="shared" si="1"/>
        <v>12926</v>
      </c>
      <c r="E8" s="45">
        <f t="shared" si="1"/>
        <v>6944</v>
      </c>
      <c r="F8" s="45">
        <f t="shared" si="1"/>
        <v>7776</v>
      </c>
      <c r="G8" s="45">
        <f t="shared" si="1"/>
        <v>5338</v>
      </c>
      <c r="H8" s="45">
        <f t="shared" si="1"/>
        <v>4549</v>
      </c>
      <c r="I8" s="45">
        <f t="shared" si="1"/>
        <v>10088</v>
      </c>
      <c r="J8" s="45">
        <f t="shared" si="1"/>
        <v>1321</v>
      </c>
      <c r="K8" s="38">
        <f>SUM(B8:J8)</f>
        <v>69940</v>
      </c>
      <c r="L8"/>
      <c r="M8"/>
      <c r="N8"/>
    </row>
    <row r="9" spans="1:14" ht="16.5" customHeight="1">
      <c r="A9" s="22" t="s">
        <v>35</v>
      </c>
      <c r="B9" s="45">
        <v>10761</v>
      </c>
      <c r="C9" s="45">
        <v>10226</v>
      </c>
      <c r="D9" s="45">
        <v>12926</v>
      </c>
      <c r="E9" s="45">
        <v>6931</v>
      </c>
      <c r="F9" s="45">
        <v>7771</v>
      </c>
      <c r="G9" s="45">
        <v>5336</v>
      </c>
      <c r="H9" s="45">
        <v>4549</v>
      </c>
      <c r="I9" s="45">
        <v>10083</v>
      </c>
      <c r="J9" s="45">
        <v>1321</v>
      </c>
      <c r="K9" s="38">
        <f>SUM(B9:J9)</f>
        <v>69904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5</v>
      </c>
      <c r="D10" s="45">
        <v>0</v>
      </c>
      <c r="E10" s="45">
        <v>13</v>
      </c>
      <c r="F10" s="45">
        <v>5</v>
      </c>
      <c r="G10" s="45">
        <v>2</v>
      </c>
      <c r="H10" s="45">
        <v>0</v>
      </c>
      <c r="I10" s="45">
        <v>5</v>
      </c>
      <c r="J10" s="45">
        <v>0</v>
      </c>
      <c r="K10" s="38">
        <f>SUM(B10:J10)</f>
        <v>36</v>
      </c>
      <c r="L10"/>
      <c r="M10"/>
      <c r="N10"/>
    </row>
    <row r="11" spans="1:14" ht="16.5" customHeight="1">
      <c r="A11" s="44" t="s">
        <v>33</v>
      </c>
      <c r="B11" s="43">
        <v>150756</v>
      </c>
      <c r="C11" s="43">
        <v>130405</v>
      </c>
      <c r="D11" s="43">
        <v>192243</v>
      </c>
      <c r="E11" s="43">
        <v>99362</v>
      </c>
      <c r="F11" s="43">
        <v>103066</v>
      </c>
      <c r="G11" s="43">
        <v>129644</v>
      </c>
      <c r="H11" s="43">
        <v>136894</v>
      </c>
      <c r="I11" s="43">
        <v>174848</v>
      </c>
      <c r="J11" s="43">
        <v>46227</v>
      </c>
      <c r="K11" s="38">
        <f>SUM(B11:J11)</f>
        <v>1163445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2.310011115693694</v>
      </c>
      <c r="C15" s="39">
        <v>2.306704287169203</v>
      </c>
      <c r="D15" s="39">
        <v>1.784427859187948</v>
      </c>
      <c r="E15" s="39">
        <v>2.516471684184624</v>
      </c>
      <c r="F15" s="39">
        <v>2.151015460524228</v>
      </c>
      <c r="G15" s="39">
        <v>1.905063098253903</v>
      </c>
      <c r="H15" s="39">
        <v>2.113154526700109</v>
      </c>
      <c r="I15" s="39">
        <v>2.437290749742203</v>
      </c>
      <c r="J15" s="39">
        <v>2.94670506376322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72</v>
      </c>
      <c r="B17" s="36">
        <f>B18+B19+B20+B21+B22+B23+B24</f>
        <v>1261127.4700000002</v>
      </c>
      <c r="C17" s="36">
        <f aca="true" t="shared" si="2" ref="C17:J17">C18+C19+C20+C21+C22+C23+C24</f>
        <v>1202417.54</v>
      </c>
      <c r="D17" s="36">
        <f t="shared" si="2"/>
        <v>1498875.7599999998</v>
      </c>
      <c r="E17" s="36">
        <f t="shared" si="2"/>
        <v>963170.7100000001</v>
      </c>
      <c r="F17" s="36">
        <f t="shared" si="2"/>
        <v>906527.37</v>
      </c>
      <c r="G17" s="36">
        <f t="shared" si="2"/>
        <v>980137.87</v>
      </c>
      <c r="H17" s="36">
        <f t="shared" si="2"/>
        <v>914852.1</v>
      </c>
      <c r="I17" s="36">
        <f t="shared" si="2"/>
        <v>1412605.06</v>
      </c>
      <c r="J17" s="36">
        <f t="shared" si="2"/>
        <v>488340.45999999996</v>
      </c>
      <c r="K17" s="36">
        <f aca="true" t="shared" si="3" ref="K17:K24">SUM(B17:J17)</f>
        <v>9628054.34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549307.42</v>
      </c>
      <c r="C18" s="30">
        <f t="shared" si="4"/>
        <v>525008.25</v>
      </c>
      <c r="D18" s="30">
        <f t="shared" si="4"/>
        <v>848435.37</v>
      </c>
      <c r="E18" s="30">
        <f t="shared" si="4"/>
        <v>382722.86</v>
      </c>
      <c r="F18" s="30">
        <f t="shared" si="4"/>
        <v>422008.75</v>
      </c>
      <c r="G18" s="30">
        <f t="shared" si="4"/>
        <v>519613.21</v>
      </c>
      <c r="H18" s="30">
        <f t="shared" si="4"/>
        <v>434031.99</v>
      </c>
      <c r="I18" s="30">
        <f t="shared" si="4"/>
        <v>572857.75</v>
      </c>
      <c r="J18" s="30">
        <f t="shared" si="4"/>
        <v>166869.71</v>
      </c>
      <c r="K18" s="30">
        <f t="shared" si="3"/>
        <v>4420855.31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719598.83</v>
      </c>
      <c r="C19" s="30">
        <f t="shared" si="5"/>
        <v>686030.53</v>
      </c>
      <c r="D19" s="30">
        <f t="shared" si="5"/>
        <v>665536.34</v>
      </c>
      <c r="E19" s="30">
        <f t="shared" si="5"/>
        <v>580388.38</v>
      </c>
      <c r="F19" s="30">
        <f t="shared" si="5"/>
        <v>485738.6</v>
      </c>
      <c r="G19" s="30">
        <f t="shared" si="5"/>
        <v>470282.74</v>
      </c>
      <c r="H19" s="30">
        <f t="shared" si="5"/>
        <v>483144.67</v>
      </c>
      <c r="I19" s="30">
        <f t="shared" si="5"/>
        <v>823363.14</v>
      </c>
      <c r="J19" s="30">
        <f t="shared" si="5"/>
        <v>324846.11</v>
      </c>
      <c r="K19" s="30">
        <f t="shared" si="3"/>
        <v>5238929.34</v>
      </c>
      <c r="L19"/>
      <c r="M19"/>
      <c r="N19"/>
    </row>
    <row r="20" spans="1:14" ht="16.5" customHeight="1">
      <c r="A20" s="18" t="s">
        <v>28</v>
      </c>
      <c r="B20" s="30">
        <v>34355.6</v>
      </c>
      <c r="C20" s="30">
        <v>25985.5</v>
      </c>
      <c r="D20" s="30">
        <v>24332.13</v>
      </c>
      <c r="E20" s="30">
        <v>24364.77</v>
      </c>
      <c r="F20" s="30">
        <v>22130.03</v>
      </c>
      <c r="G20" s="30">
        <v>15776</v>
      </c>
      <c r="H20" s="30">
        <v>23364.4</v>
      </c>
      <c r="I20" s="30">
        <v>52431.93</v>
      </c>
      <c r="J20" s="30">
        <v>10902.3</v>
      </c>
      <c r="K20" s="30">
        <f t="shared" si="3"/>
        <v>233642.65999999997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4103.97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70</v>
      </c>
      <c r="B23" s="30">
        <v>-5442.43</v>
      </c>
      <c r="C23" s="30">
        <v>0</v>
      </c>
      <c r="D23" s="30">
        <v>0</v>
      </c>
      <c r="E23" s="30">
        <v>-2149.2</v>
      </c>
      <c r="F23" s="30">
        <v>0</v>
      </c>
      <c r="G23" s="30">
        <v>0</v>
      </c>
      <c r="H23" s="30">
        <v>0</v>
      </c>
      <c r="I23" s="30">
        <v>0</v>
      </c>
      <c r="J23" s="30">
        <v>-298.11</v>
      </c>
      <c r="K23" s="30">
        <f t="shared" si="3"/>
        <v>-7889.74</v>
      </c>
      <c r="L23"/>
      <c r="M23"/>
      <c r="N23"/>
    </row>
    <row r="24" spans="1:14" ht="16.5" customHeight="1">
      <c r="A24" s="18" t="s">
        <v>71</v>
      </c>
      <c r="B24" s="30">
        <v>-38059.94</v>
      </c>
      <c r="C24" s="30">
        <v>-34606.74</v>
      </c>
      <c r="D24" s="30">
        <v>-39428.08</v>
      </c>
      <c r="E24" s="30">
        <v>-23524.09</v>
      </c>
      <c r="F24" s="30">
        <v>-24718</v>
      </c>
      <c r="G24" s="30">
        <v>-25534.08</v>
      </c>
      <c r="H24" s="30">
        <v>-25688.96</v>
      </c>
      <c r="I24" s="30">
        <v>-36047.76</v>
      </c>
      <c r="J24" s="30">
        <v>-13979.55</v>
      </c>
      <c r="K24" s="30">
        <f t="shared" si="3"/>
        <v>-261587.19999999998</v>
      </c>
      <c r="L24"/>
      <c r="M24"/>
      <c r="N24"/>
    </row>
    <row r="25" spans="1:11" ht="12" customHeight="1">
      <c r="A25" s="33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2" customHeight="1">
      <c r="A26" s="18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4" ht="16.5" customHeight="1">
      <c r="A27" s="16" t="s">
        <v>25</v>
      </c>
      <c r="B27" s="30">
        <f aca="true" t="shared" si="6" ref="B27:J27">+B28+B33+B45</f>
        <v>-89321.02</v>
      </c>
      <c r="C27" s="30">
        <f t="shared" si="6"/>
        <v>-47136.8</v>
      </c>
      <c r="D27" s="30">
        <f t="shared" si="6"/>
        <v>-67981</v>
      </c>
      <c r="E27" s="30">
        <f t="shared" si="6"/>
        <v>-76045.83</v>
      </c>
      <c r="F27" s="30">
        <f t="shared" si="6"/>
        <v>-34192.4</v>
      </c>
      <c r="G27" s="30">
        <f t="shared" si="6"/>
        <v>-76551.13</v>
      </c>
      <c r="H27" s="30">
        <f t="shared" si="6"/>
        <v>-28751.8</v>
      </c>
      <c r="I27" s="30">
        <f t="shared" si="6"/>
        <v>-57998.57</v>
      </c>
      <c r="J27" s="30">
        <f t="shared" si="6"/>
        <v>-10018.34</v>
      </c>
      <c r="K27" s="30">
        <f aca="true" t="shared" si="7" ref="K27:K35">SUM(B27:J27)</f>
        <v>-487996.8900000001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-89321.02</v>
      </c>
      <c r="C28" s="30">
        <f t="shared" si="8"/>
        <v>-47136.8</v>
      </c>
      <c r="D28" s="30">
        <f t="shared" si="8"/>
        <v>-67981</v>
      </c>
      <c r="E28" s="30">
        <f t="shared" si="8"/>
        <v>-76045.83</v>
      </c>
      <c r="F28" s="30">
        <f t="shared" si="8"/>
        <v>-34192.4</v>
      </c>
      <c r="G28" s="30">
        <f t="shared" si="8"/>
        <v>-76551.13</v>
      </c>
      <c r="H28" s="30">
        <f t="shared" si="8"/>
        <v>-28751.8</v>
      </c>
      <c r="I28" s="30">
        <f t="shared" si="8"/>
        <v>-57998.57</v>
      </c>
      <c r="J28" s="30">
        <f t="shared" si="8"/>
        <v>-10018.34</v>
      </c>
      <c r="K28" s="30">
        <f t="shared" si="7"/>
        <v>-487996.8900000001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-47348.4</v>
      </c>
      <c r="C29" s="30">
        <f aca="true" t="shared" si="9" ref="C29:J29">-ROUND((C9)*$E$3,2)</f>
        <v>-44994.4</v>
      </c>
      <c r="D29" s="30">
        <f t="shared" si="9"/>
        <v>-56874.4</v>
      </c>
      <c r="E29" s="30">
        <f t="shared" si="9"/>
        <v>-30496.4</v>
      </c>
      <c r="F29" s="30">
        <f t="shared" si="9"/>
        <v>-34192.4</v>
      </c>
      <c r="G29" s="30">
        <f t="shared" si="9"/>
        <v>-23478.4</v>
      </c>
      <c r="H29" s="30">
        <f t="shared" si="9"/>
        <v>-20015.6</v>
      </c>
      <c r="I29" s="30">
        <f t="shared" si="9"/>
        <v>-44365.2</v>
      </c>
      <c r="J29" s="30">
        <f t="shared" si="9"/>
        <v>-5812.4</v>
      </c>
      <c r="K29" s="30">
        <f t="shared" si="7"/>
        <v>-307577.60000000003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-246.4</v>
      </c>
      <c r="C31" s="30">
        <v>-92.4</v>
      </c>
      <c r="D31" s="30">
        <v>-92.4</v>
      </c>
      <c r="E31" s="30">
        <v>-61.6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-492.80000000000007</v>
      </c>
      <c r="L31"/>
      <c r="M31"/>
      <c r="N31"/>
    </row>
    <row r="32" spans="1:14" ht="16.5" customHeight="1">
      <c r="A32" s="25" t="s">
        <v>21</v>
      </c>
      <c r="B32" s="30">
        <v>-41726.22</v>
      </c>
      <c r="C32" s="30">
        <v>-2050</v>
      </c>
      <c r="D32" s="30">
        <v>-11014.2</v>
      </c>
      <c r="E32" s="30">
        <v>-45487.83</v>
      </c>
      <c r="F32" s="26">
        <v>0</v>
      </c>
      <c r="G32" s="30">
        <v>-53072.73</v>
      </c>
      <c r="H32" s="30">
        <v>-8736.2</v>
      </c>
      <c r="I32" s="30">
        <v>-13633.37</v>
      </c>
      <c r="J32" s="30">
        <v>-4205.94</v>
      </c>
      <c r="K32" s="30">
        <f t="shared" si="7"/>
        <v>-179926.49000000002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20"/>
      <c r="L46" s="9"/>
    </row>
    <row r="47" spans="1:12" ht="16.5" customHeight="1">
      <c r="A47" s="16" t="s">
        <v>8</v>
      </c>
      <c r="B47" s="27">
        <f>IF(B17+B27+B48&lt;0,0,B17+B27+B48)</f>
        <v>1171806.4500000002</v>
      </c>
      <c r="C47" s="27">
        <f aca="true" t="shared" si="11" ref="C47:J47">IF(C17+C27+C48&lt;0,0,C17+C27+C48)</f>
        <v>1155280.74</v>
      </c>
      <c r="D47" s="27">
        <f t="shared" si="11"/>
        <v>1430894.7599999998</v>
      </c>
      <c r="E47" s="27">
        <f t="shared" si="11"/>
        <v>887124.8800000001</v>
      </c>
      <c r="F47" s="27">
        <f t="shared" si="11"/>
        <v>872334.97</v>
      </c>
      <c r="G47" s="27">
        <f t="shared" si="11"/>
        <v>903586.74</v>
      </c>
      <c r="H47" s="27">
        <f t="shared" si="11"/>
        <v>886100.2999999999</v>
      </c>
      <c r="I47" s="27">
        <f t="shared" si="11"/>
        <v>1354606.49</v>
      </c>
      <c r="J47" s="27">
        <f t="shared" si="11"/>
        <v>478322.11999999994</v>
      </c>
      <c r="K47" s="20">
        <f>SUM(B47:J47)</f>
        <v>9140057.45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2" ht="16.5" customHeight="1">
      <c r="A53" s="11" t="s">
        <v>5</v>
      </c>
      <c r="B53" s="10">
        <f aca="true" t="shared" si="13" ref="B53:J53">SUM(B54:B65)</f>
        <v>1171806.45</v>
      </c>
      <c r="C53" s="10">
        <f t="shared" si="13"/>
        <v>1155280.74</v>
      </c>
      <c r="D53" s="10">
        <f t="shared" si="13"/>
        <v>1430894.75</v>
      </c>
      <c r="E53" s="10">
        <f t="shared" si="13"/>
        <v>887124.88</v>
      </c>
      <c r="F53" s="10">
        <f t="shared" si="13"/>
        <v>872334.96</v>
      </c>
      <c r="G53" s="10">
        <f t="shared" si="13"/>
        <v>903586.74</v>
      </c>
      <c r="H53" s="10">
        <f t="shared" si="13"/>
        <v>886100.3</v>
      </c>
      <c r="I53" s="10">
        <f>SUM(I54:I66)</f>
        <v>1354606.51</v>
      </c>
      <c r="J53" s="10">
        <f t="shared" si="13"/>
        <v>478322.11</v>
      </c>
      <c r="K53" s="5">
        <f>SUM(K54:K66)</f>
        <v>9140057.44</v>
      </c>
      <c r="L53" s="9"/>
    </row>
    <row r="54" spans="1:11" ht="16.5" customHeight="1">
      <c r="A54" s="7" t="s">
        <v>60</v>
      </c>
      <c r="B54" s="8">
        <v>1025096.28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1025096.28</v>
      </c>
    </row>
    <row r="55" spans="1:11" ht="16.5" customHeight="1">
      <c r="A55" s="7" t="s">
        <v>61</v>
      </c>
      <c r="B55" s="8">
        <v>146710.17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146710.17</v>
      </c>
    </row>
    <row r="56" spans="1:11" ht="16.5" customHeight="1">
      <c r="A56" s="7" t="s">
        <v>4</v>
      </c>
      <c r="B56" s="6">
        <v>0</v>
      </c>
      <c r="C56" s="8">
        <v>1155280.74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1155280.74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1430894.75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1430894.75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887124.88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887124.88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872334.96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872334.96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903586.74</v>
      </c>
      <c r="H60" s="6">
        <v>0</v>
      </c>
      <c r="I60" s="6">
        <v>0</v>
      </c>
      <c r="J60" s="6">
        <v>0</v>
      </c>
      <c r="K60" s="5">
        <f t="shared" si="14"/>
        <v>903586.74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886100.3</v>
      </c>
      <c r="I61" s="6">
        <v>0</v>
      </c>
      <c r="J61" s="6">
        <v>0</v>
      </c>
      <c r="K61" s="5">
        <f t="shared" si="14"/>
        <v>886100.3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451354.89</v>
      </c>
      <c r="J63" s="6">
        <v>0</v>
      </c>
      <c r="K63" s="5">
        <f t="shared" si="14"/>
        <v>451354.89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903251.62</v>
      </c>
      <c r="J64" s="6">
        <v>0</v>
      </c>
      <c r="K64" s="5">
        <f t="shared" si="14"/>
        <v>903251.62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478322.11</v>
      </c>
      <c r="K65" s="5">
        <f t="shared" si="14"/>
        <v>478322.11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2020-06-30T20:16:53Z</dcterms:modified>
  <cp:category/>
  <cp:version/>
  <cp:contentType/>
  <cp:contentStatus/>
</cp:coreProperties>
</file>