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<sst xmlns="http://schemas.openxmlformats.org/spreadsheetml/2006/main" count="72" uniqueCount="71">
  <si>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</si>
  <si>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</si>
  <si>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</si>
  <si>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</si>
  <si>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</si>
  <si>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</si>
  <si>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</si>
  <si>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</si>
  <si>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</si>
  <si>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</si>
  <si>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</si>
  <si>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</si>
  <si>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</si>
  <si>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</si>
  <si>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</si>
  <si>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</si>
  <si>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</si>
  <si>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</si>
  <si>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</si>
  <si>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</si>
  <si>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</si>
  <si>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</si>
  <si>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</si>
  <si>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</si>
  <si>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</si>
  <si>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</si>
  <si>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</si>
  <si>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</si>
  <si>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</si>
  <si>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</si>
  <si>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</si>
  <si>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</si>
  <si>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</si>
  <si>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</si>
  <si>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</si>
  <si>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</si>
  <si>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</si>
  <si>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</si>
  <si>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</si>
  <si>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</si>
  <si>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</si>
  <si>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</si>
  <si>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</si>
  <si>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</si>
  <si>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</si>
  <si>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</si>
  <si>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</si>
  <si>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</si>
  <si>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</si>
  <si>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</si>
  <si>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</si>
  <si>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</si>
  <si>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</si>
  <si>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</si>
  <si>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</si>
  <si>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</si>
  <si>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</si>
  <si>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</si>
  <si>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</si>
  <si>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</si>
  <si>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</si>
  <si>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</si>
  <si>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</si>
  <si>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</si>
  <si>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</si>
  <si>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</si>
  <si>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</si>
  <si>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</si>
  <si>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</si>
  <si>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</si>
  <si>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21/06/20 - VENCIMENTO 26/06/20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</si>
</sst>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46658</v>
      </c>
      <c r="C7" s="47">
        <f t="shared" si="0"/>
        <v>38331</v>
      </c>
      <c r="D7" s="47">
        <f t="shared" si="0"/>
        <v>61087</v>
      </c>
      <c r="E7" s="47">
        <f t="shared" si="0"/>
        <v>28278</v>
      </c>
      <c r="F7" s="47">
        <f t="shared" si="0"/>
        <v>38933</v>
      </c>
      <c r="G7" s="47">
        <f t="shared" si="0"/>
        <v>47450</v>
      </c>
      <c r="H7" s="47">
        <f t="shared" si="0"/>
        <v>51978</v>
      </c>
      <c r="I7" s="47">
        <f t="shared" si="0"/>
        <v>61841</v>
      </c>
      <c r="J7" s="47">
        <f t="shared" si="0"/>
        <v>12918</v>
      </c>
      <c r="K7" s="47">
        <f t="shared" si="0"/>
        <v>387474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3477</v>
      </c>
      <c r="C8" s="45">
        <f t="shared" si="1"/>
        <v>3624</v>
      </c>
      <c r="D8" s="45">
        <f t="shared" si="1"/>
        <v>5026</v>
      </c>
      <c r="E8" s="45">
        <f t="shared" si="1"/>
        <v>2410</v>
      </c>
      <c r="F8" s="45">
        <f t="shared" si="1"/>
        <v>3009</v>
      </c>
      <c r="G8" s="45">
        <f t="shared" si="1"/>
        <v>2359</v>
      </c>
      <c r="H8" s="45">
        <f t="shared" si="1"/>
        <v>2169</v>
      </c>
      <c r="I8" s="45">
        <f t="shared" si="1"/>
        <v>3738</v>
      </c>
      <c r="J8" s="45">
        <f t="shared" si="1"/>
        <v>367</v>
      </c>
      <c r="K8" s="38">
        <f>SUM(B8:J8)</f>
        <v>26179</v>
      </c>
      <c r="L8"/>
      <c r="M8"/>
      <c r="N8"/>
    </row>
    <row r="9" spans="1:14" ht="16.5" customHeight="1">
      <c r="A9" s="22" t="s">
        <v>36</v>
      </c>
      <c r="B9" s="45">
        <v>3476</v>
      </c>
      <c r="C9" s="45">
        <v>3622</v>
      </c>
      <c r="D9" s="45">
        <v>5024</v>
      </c>
      <c r="E9" s="45">
        <v>2408</v>
      </c>
      <c r="F9" s="45">
        <v>3008</v>
      </c>
      <c r="G9" s="45">
        <v>2359</v>
      </c>
      <c r="H9" s="45">
        <v>2169</v>
      </c>
      <c r="I9" s="45">
        <v>3736</v>
      </c>
      <c r="J9" s="45">
        <v>367</v>
      </c>
      <c r="K9" s="38">
        <f>SUM(B9:J9)</f>
        <v>26169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2</v>
      </c>
      <c r="D10" s="45">
        <v>2</v>
      </c>
      <c r="E10" s="45">
        <v>2</v>
      </c>
      <c r="F10" s="45">
        <v>1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10</v>
      </c>
      <c r="L10"/>
      <c r="M10"/>
      <c r="N10"/>
    </row>
    <row r="11" spans="1:14" ht="16.5" customHeight="1">
      <c r="A11" s="44" t="s">
        <v>34</v>
      </c>
      <c r="B11" s="43">
        <v>43181</v>
      </c>
      <c r="C11" s="43">
        <v>34707</v>
      </c>
      <c r="D11" s="43">
        <v>56061</v>
      </c>
      <c r="E11" s="43">
        <v>25868</v>
      </c>
      <c r="F11" s="43">
        <v>35924</v>
      </c>
      <c r="G11" s="43">
        <v>45091</v>
      </c>
      <c r="H11" s="43">
        <v>49809</v>
      </c>
      <c r="I11" s="43">
        <v>58103</v>
      </c>
      <c r="J11" s="43">
        <v>12551</v>
      </c>
      <c r="K11" s="38">
        <f>SUM(B11:J11)</f>
        <v>361295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2.50095921928135</v>
      </c>
      <c r="C15" s="39">
        <v>2.315923158223097</v>
      </c>
      <c r="D15" s="39">
        <v>1.772747421862657</v>
      </c>
      <c r="E15" s="39">
        <v>2.632760726394987</v>
      </c>
      <c r="F15" s="39">
        <v>2.093005134661594</v>
      </c>
      <c r="G15" s="39">
        <v>1.899241156607245</v>
      </c>
      <c r="H15" s="39">
        <v>2.04517584260436</v>
      </c>
      <c r="I15" s="39">
        <v>2.446798814800752</v>
      </c>
      <c r="J15" s="39">
        <v>2.984083579439421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435976.29000000004</v>
      </c>
      <c r="C17" s="36">
        <f t="shared" si="2"/>
        <v>359900.02999999997</v>
      </c>
      <c r="D17" s="36">
        <f t="shared" si="2"/>
        <v>472855.87000000005</v>
      </c>
      <c r="E17" s="36">
        <f t="shared" si="2"/>
        <v>295517.68</v>
      </c>
      <c r="F17" s="36">
        <f t="shared" si="2"/>
        <v>334698.24999999994</v>
      </c>
      <c r="G17" s="36">
        <f t="shared" si="2"/>
        <v>363221.87</v>
      </c>
      <c r="H17" s="36">
        <f t="shared" si="2"/>
        <v>348218.88</v>
      </c>
      <c r="I17" s="36">
        <f t="shared" si="2"/>
        <v>526896.65</v>
      </c>
      <c r="J17" s="36">
        <f t="shared" si="2"/>
        <v>147064.22000000003</v>
      </c>
      <c r="K17" s="36">
        <f aca="true" t="shared" si="3" ref="K17:K22">SUM(B17:J17)</f>
        <v>3284349.74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158674.53</v>
      </c>
      <c r="C18" s="30">
        <f t="shared" si="4"/>
        <v>143093.46</v>
      </c>
      <c r="D18" s="30">
        <f t="shared" si="4"/>
        <v>252613.07</v>
      </c>
      <c r="E18" s="30">
        <f t="shared" si="4"/>
        <v>101806.46</v>
      </c>
      <c r="F18" s="30">
        <f t="shared" si="4"/>
        <v>148229.61</v>
      </c>
      <c r="G18" s="30">
        <f t="shared" si="4"/>
        <v>182658.78</v>
      </c>
      <c r="H18" s="30">
        <f t="shared" si="4"/>
        <v>159499.69</v>
      </c>
      <c r="I18" s="30">
        <f t="shared" si="4"/>
        <v>191558.68</v>
      </c>
      <c r="J18" s="30">
        <f t="shared" si="4"/>
        <v>45335.72</v>
      </c>
      <c r="K18" s="30">
        <f t="shared" si="3"/>
        <v>1383470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238164</v>
      </c>
      <c r="C19" s="30">
        <f t="shared" si="5"/>
        <v>188300</v>
      </c>
      <c r="D19" s="30">
        <f t="shared" si="5"/>
        <v>195206.1</v>
      </c>
      <c r="E19" s="30">
        <f t="shared" si="5"/>
        <v>166225.59</v>
      </c>
      <c r="F19" s="30">
        <f t="shared" si="5"/>
        <v>162015.72</v>
      </c>
      <c r="G19" s="30">
        <f t="shared" si="5"/>
        <v>164254.29</v>
      </c>
      <c r="H19" s="30">
        <f t="shared" si="5"/>
        <v>166705.22</v>
      </c>
      <c r="I19" s="30">
        <f t="shared" si="5"/>
        <v>277146.87</v>
      </c>
      <c r="J19" s="30">
        <f t="shared" si="5"/>
        <v>89949.86</v>
      </c>
      <c r="K19" s="30">
        <f t="shared" si="3"/>
        <v>1647967.6500000001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-15294.4</v>
      </c>
      <c r="C25" s="30">
        <f t="shared" si="6"/>
        <v>-15936.8</v>
      </c>
      <c r="D25" s="30">
        <f t="shared" si="6"/>
        <v>-22105.6</v>
      </c>
      <c r="E25" s="30">
        <f t="shared" si="6"/>
        <v>-10595.2</v>
      </c>
      <c r="F25" s="30">
        <f t="shared" si="6"/>
        <v>-13235.2</v>
      </c>
      <c r="G25" s="30">
        <f t="shared" si="6"/>
        <v>-10379.6</v>
      </c>
      <c r="H25" s="30">
        <f t="shared" si="6"/>
        <v>-9543.6</v>
      </c>
      <c r="I25" s="30">
        <f t="shared" si="6"/>
        <v>-16438.4</v>
      </c>
      <c r="J25" s="30">
        <f t="shared" si="6"/>
        <v>-1614.8</v>
      </c>
      <c r="K25" s="30">
        <f aca="true" t="shared" si="7" ref="K25:K33">SUM(B25:J25)</f>
        <v>-115143.60000000002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-15294.4</v>
      </c>
      <c r="C26" s="30">
        <f t="shared" si="8"/>
        <v>-15936.8</v>
      </c>
      <c r="D26" s="30">
        <f t="shared" si="8"/>
        <v>-22105.6</v>
      </c>
      <c r="E26" s="30">
        <f t="shared" si="8"/>
        <v>-10595.2</v>
      </c>
      <c r="F26" s="30">
        <f t="shared" si="8"/>
        <v>-13235.2</v>
      </c>
      <c r="G26" s="30">
        <f t="shared" si="8"/>
        <v>-10379.6</v>
      </c>
      <c r="H26" s="30">
        <f t="shared" si="8"/>
        <v>-9543.6</v>
      </c>
      <c r="I26" s="30">
        <f t="shared" si="8"/>
        <v>-16438.4</v>
      </c>
      <c r="J26" s="30">
        <f t="shared" si="8"/>
        <v>-1614.8</v>
      </c>
      <c r="K26" s="30">
        <f t="shared" si="7"/>
        <v>-115143.60000000002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-15294.4</v>
      </c>
      <c r="C27" s="30">
        <f aca="true" t="shared" si="9" ref="C27:J27">-ROUND((C9)*$E$3,2)</f>
        <v>-15936.8</v>
      </c>
      <c r="D27" s="30">
        <f t="shared" si="9"/>
        <v>-22105.6</v>
      </c>
      <c r="E27" s="30">
        <f t="shared" si="9"/>
        <v>-10595.2</v>
      </c>
      <c r="F27" s="30">
        <f t="shared" si="9"/>
        <v>-13235.2</v>
      </c>
      <c r="G27" s="30">
        <f t="shared" si="9"/>
        <v>-10379.6</v>
      </c>
      <c r="H27" s="30">
        <f t="shared" si="9"/>
        <v>-9543.6</v>
      </c>
      <c r="I27" s="30">
        <f t="shared" si="9"/>
        <v>-16438.4</v>
      </c>
      <c r="J27" s="30">
        <f t="shared" si="9"/>
        <v>-1614.8</v>
      </c>
      <c r="K27" s="30">
        <f t="shared" si="7"/>
        <v>-115143.60000000002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420681.89</v>
      </c>
      <c r="C45" s="27">
        <f aca="true" t="shared" si="11" ref="C45:J45">IF(C17+C25+C46&lt;0,0,C17+C25+C46)</f>
        <v>343963.23</v>
      </c>
      <c r="D45" s="27">
        <f t="shared" si="11"/>
        <v>450750.2700000001</v>
      </c>
      <c r="E45" s="27">
        <f t="shared" si="11"/>
        <v>284922.48</v>
      </c>
      <c r="F45" s="27">
        <f t="shared" si="11"/>
        <v>321463.04999999993</v>
      </c>
      <c r="G45" s="27">
        <f t="shared" si="11"/>
        <v>352842.27</v>
      </c>
      <c r="H45" s="27">
        <f t="shared" si="11"/>
        <v>338675.28</v>
      </c>
      <c r="I45" s="27">
        <f t="shared" si="11"/>
        <v>510458.25</v>
      </c>
      <c r="J45" s="27">
        <f t="shared" si="11"/>
        <v>145449.42000000004</v>
      </c>
      <c r="K45" s="20">
        <f>SUM(B45:J45)</f>
        <v>3169206.1399999997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420681.88</v>
      </c>
      <c r="C51" s="10">
        <f t="shared" si="13"/>
        <v>343963.22</v>
      </c>
      <c r="D51" s="10">
        <f t="shared" si="13"/>
        <v>450750.27</v>
      </c>
      <c r="E51" s="10">
        <f t="shared" si="13"/>
        <v>284922.46</v>
      </c>
      <c r="F51" s="10">
        <f t="shared" si="13"/>
        <v>321463.06</v>
      </c>
      <c r="G51" s="10">
        <f t="shared" si="13"/>
        <v>352842.26</v>
      </c>
      <c r="H51" s="10">
        <f t="shared" si="13"/>
        <v>338675.28</v>
      </c>
      <c r="I51" s="10">
        <f>SUM(I52:I64)</f>
        <v>510458.25</v>
      </c>
      <c r="J51" s="10">
        <f t="shared" si="13"/>
        <v>145449.42</v>
      </c>
      <c r="K51" s="5">
        <f>SUM(K52:K64)</f>
        <v>3169206.1000000006</v>
      </c>
      <c r="L51" s="9"/>
    </row>
    <row r="52" spans="1:11" ht="16.5" customHeight="1">
      <c r="A52" s="7" t="s">
        <v>61</v>
      </c>
      <c r="B52" s="8">
        <v>367802.17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367802.17</v>
      </c>
    </row>
    <row r="53" spans="1:11" ht="16.5" customHeight="1">
      <c r="A53" s="7" t="s">
        <v>62</v>
      </c>
      <c r="B53" s="8">
        <v>52879.71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52879.71</v>
      </c>
    </row>
    <row r="54" spans="1:11" ht="16.5" customHeight="1">
      <c r="A54" s="7" t="s">
        <v>4</v>
      </c>
      <c r="B54" s="6">
        <v>0</v>
      </c>
      <c r="C54" s="8">
        <v>343963.22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343963.22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450750.27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450750.27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284922.46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284922.46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321463.06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321463.06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352842.26</v>
      </c>
      <c r="H58" s="6">
        <v>0</v>
      </c>
      <c r="I58" s="6">
        <v>0</v>
      </c>
      <c r="J58" s="6">
        <v>0</v>
      </c>
      <c r="K58" s="5">
        <f t="shared" si="14"/>
        <v>352842.26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338675.28</v>
      </c>
      <c r="I59" s="6">
        <v>0</v>
      </c>
      <c r="J59" s="6">
        <v>0</v>
      </c>
      <c r="K59" s="5">
        <f t="shared" si="14"/>
        <v>338675.28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176567.51</v>
      </c>
      <c r="J61" s="6">
        <v>0</v>
      </c>
      <c r="K61" s="5">
        <f t="shared" si="14"/>
        <v>176567.51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333890.74</v>
      </c>
      <c r="J62" s="6">
        <v>0</v>
      </c>
      <c r="K62" s="5">
        <f t="shared" si="14"/>
        <v>333890.74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145449.42</v>
      </c>
      <c r="K63" s="5">
        <f t="shared" si="14"/>
        <v>145449.42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2020-06-26T15:59:30Z</dcterms:modified>
  <cp:category/>
  <cp:version/>
  <cp:contentType/>
  <cp:contentStatus/>
</cp:coreProperties>
</file>