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<sst xmlns="http://schemas.openxmlformats.org/spreadsheetml/2006/main" count="72" uniqueCount="71">
  <si>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</si>
  <si>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</si>
  <si>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</si>
  <si>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</si>
  <si>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</si>
  <si>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</si>
  <si>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</si>
  <si>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</si>
  <si>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</si>
  <si>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</si>
  <si>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</si>
  <si>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</si>
  <si>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</si>
  <si>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</si>
  <si>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</si>
  <si>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</si>
  <si>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</si>
  <si>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</si>
  <si>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</si>
  <si>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</si>
  <si>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</si>
  <si>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</si>
  <si>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</si>
  <si>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</si>
  <si>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</si>
  <si>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</si>
  <si>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</si>
  <si>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</si>
  <si>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</si>
  <si>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</si>
  <si>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</si>
  <si>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</si>
  <si>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</si>
  <si>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</si>
  <si>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</si>
  <si>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</si>
  <si>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</si>
  <si>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</si>
  <si>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</si>
  <si>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</si>
  <si>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</si>
  <si>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</si>
  <si>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</si>
  <si>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</si>
  <si>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</si>
  <si>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</si>
  <si>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</si>
  <si>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</si>
  <si>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</si>
  <si>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</si>
  <si>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</si>
  <si>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</si>
  <si>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</si>
  <si>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</si>
  <si>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</si>
  <si>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</si>
  <si>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</si>
  <si>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</si>
  <si>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</si>
  <si>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</si>
  <si>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</si>
  <si>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</si>
  <si>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</si>
  <si>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</si>
  <si>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</si>
  <si>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</si>
  <si>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</si>
  <si>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</si>
  <si>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</si>
  <si>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</si>
  <si>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20/06/20 - VENCIMENTO 26/06/20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</si>
</sst>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102742</v>
      </c>
      <c r="C7" s="47">
        <f t="shared" si="0"/>
        <v>83682</v>
      </c>
      <c r="D7" s="47">
        <f t="shared" si="0"/>
        <v>134269</v>
      </c>
      <c r="E7" s="47">
        <f t="shared" si="0"/>
        <v>62057</v>
      </c>
      <c r="F7" s="47">
        <f t="shared" si="0"/>
        <v>70492</v>
      </c>
      <c r="G7" s="47">
        <f t="shared" si="0"/>
        <v>91529</v>
      </c>
      <c r="H7" s="47">
        <f t="shared" si="0"/>
        <v>96193</v>
      </c>
      <c r="I7" s="47">
        <f t="shared" si="0"/>
        <v>115941</v>
      </c>
      <c r="J7" s="47">
        <f t="shared" si="0"/>
        <v>23373</v>
      </c>
      <c r="K7" s="47">
        <f t="shared" si="0"/>
        <v>780278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7820</v>
      </c>
      <c r="C8" s="45">
        <f t="shared" si="1"/>
        <v>7847</v>
      </c>
      <c r="D8" s="45">
        <f t="shared" si="1"/>
        <v>10488</v>
      </c>
      <c r="E8" s="45">
        <f t="shared" si="1"/>
        <v>5028</v>
      </c>
      <c r="F8" s="45">
        <f t="shared" si="1"/>
        <v>5337</v>
      </c>
      <c r="G8" s="45">
        <f t="shared" si="1"/>
        <v>4183</v>
      </c>
      <c r="H8" s="45">
        <f t="shared" si="1"/>
        <v>3817</v>
      </c>
      <c r="I8" s="45">
        <f t="shared" si="1"/>
        <v>7204</v>
      </c>
      <c r="J8" s="45">
        <f t="shared" si="1"/>
        <v>757</v>
      </c>
      <c r="K8" s="38">
        <f>SUM(B8:J8)</f>
        <v>52481</v>
      </c>
      <c r="L8"/>
      <c r="M8"/>
      <c r="N8"/>
    </row>
    <row r="9" spans="1:14" ht="16.5" customHeight="1">
      <c r="A9" s="22" t="s">
        <v>36</v>
      </c>
      <c r="B9" s="45">
        <v>7817</v>
      </c>
      <c r="C9" s="45">
        <v>7845</v>
      </c>
      <c r="D9" s="45">
        <v>10488</v>
      </c>
      <c r="E9" s="45">
        <v>5025</v>
      </c>
      <c r="F9" s="45">
        <v>5333</v>
      </c>
      <c r="G9" s="45">
        <v>4182</v>
      </c>
      <c r="H9" s="45">
        <v>3817</v>
      </c>
      <c r="I9" s="45">
        <v>7202</v>
      </c>
      <c r="J9" s="45">
        <v>757</v>
      </c>
      <c r="K9" s="38">
        <f>SUM(B9:J9)</f>
        <v>52466</v>
      </c>
      <c r="L9"/>
      <c r="M9"/>
      <c r="N9"/>
    </row>
    <row r="10" spans="1:14" ht="16.5" customHeight="1">
      <c r="A10" s="22" t="s">
        <v>35</v>
      </c>
      <c r="B10" s="45">
        <v>3</v>
      </c>
      <c r="C10" s="45">
        <v>2</v>
      </c>
      <c r="D10" s="45">
        <v>0</v>
      </c>
      <c r="E10" s="45">
        <v>3</v>
      </c>
      <c r="F10" s="45">
        <v>4</v>
      </c>
      <c r="G10" s="45">
        <v>1</v>
      </c>
      <c r="H10" s="45">
        <v>0</v>
      </c>
      <c r="I10" s="45">
        <v>2</v>
      </c>
      <c r="J10" s="45">
        <v>0</v>
      </c>
      <c r="K10" s="38">
        <f>SUM(B10:J10)</f>
        <v>15</v>
      </c>
      <c r="L10"/>
      <c r="M10"/>
      <c r="N10"/>
    </row>
    <row r="11" spans="1:14" ht="16.5" customHeight="1">
      <c r="A11" s="44" t="s">
        <v>34</v>
      </c>
      <c r="B11" s="43">
        <v>94922</v>
      </c>
      <c r="C11" s="43">
        <v>75835</v>
      </c>
      <c r="D11" s="43">
        <v>123781</v>
      </c>
      <c r="E11" s="43">
        <v>57029</v>
      </c>
      <c r="F11" s="43">
        <v>65155</v>
      </c>
      <c r="G11" s="43">
        <v>87346</v>
      </c>
      <c r="H11" s="43">
        <v>92376</v>
      </c>
      <c r="I11" s="43">
        <v>108737</v>
      </c>
      <c r="J11" s="43">
        <v>22616</v>
      </c>
      <c r="K11" s="38">
        <f>SUM(B11:J11)</f>
        <v>727797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2.50095921928135</v>
      </c>
      <c r="C15" s="39">
        <v>2.315923158223097</v>
      </c>
      <c r="D15" s="39">
        <v>1.772747421862657</v>
      </c>
      <c r="E15" s="39">
        <v>2.632760726394987</v>
      </c>
      <c r="F15" s="39">
        <v>2.093005134661594</v>
      </c>
      <c r="G15" s="39">
        <v>1.899241156607245</v>
      </c>
      <c r="H15" s="39">
        <v>2.04517584260436</v>
      </c>
      <c r="I15" s="39">
        <v>2.446798814800752</v>
      </c>
      <c r="J15" s="39">
        <v>2.984083579439421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912985.39</v>
      </c>
      <c r="C17" s="36">
        <f t="shared" si="2"/>
        <v>751985.38</v>
      </c>
      <c r="D17" s="36">
        <f t="shared" si="2"/>
        <v>1009341.5899999999</v>
      </c>
      <c r="E17" s="36">
        <f t="shared" si="2"/>
        <v>615690.74</v>
      </c>
      <c r="F17" s="36">
        <f t="shared" si="2"/>
        <v>586182.41</v>
      </c>
      <c r="G17" s="36">
        <f t="shared" si="2"/>
        <v>685489.1200000001</v>
      </c>
      <c r="H17" s="36">
        <f t="shared" si="2"/>
        <v>625704.56</v>
      </c>
      <c r="I17" s="36">
        <f t="shared" si="2"/>
        <v>936931.59</v>
      </c>
      <c r="J17" s="36">
        <f t="shared" si="2"/>
        <v>256555.68</v>
      </c>
      <c r="K17" s="36">
        <f aca="true" t="shared" si="3" ref="K17:K22">SUM(B17:J17)</f>
        <v>6380866.459999999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349404.99</v>
      </c>
      <c r="C18" s="30">
        <f t="shared" si="4"/>
        <v>312393.27</v>
      </c>
      <c r="D18" s="30">
        <f t="shared" si="4"/>
        <v>555242.6</v>
      </c>
      <c r="E18" s="30">
        <f t="shared" si="4"/>
        <v>223417.61</v>
      </c>
      <c r="F18" s="30">
        <f t="shared" si="4"/>
        <v>268384.19</v>
      </c>
      <c r="G18" s="30">
        <f t="shared" si="4"/>
        <v>352340.89</v>
      </c>
      <c r="H18" s="30">
        <f t="shared" si="4"/>
        <v>295177.84</v>
      </c>
      <c r="I18" s="30">
        <f t="shared" si="4"/>
        <v>359138.84</v>
      </c>
      <c r="J18" s="30">
        <f t="shared" si="4"/>
        <v>82027.54</v>
      </c>
      <c r="K18" s="30">
        <f t="shared" si="3"/>
        <v>2797527.7699999996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524442.64</v>
      </c>
      <c r="C19" s="30">
        <f t="shared" si="5"/>
        <v>411085.54</v>
      </c>
      <c r="D19" s="30">
        <f t="shared" si="5"/>
        <v>429062.29</v>
      </c>
      <c r="E19" s="30">
        <f t="shared" si="5"/>
        <v>364787.5</v>
      </c>
      <c r="F19" s="30">
        <f t="shared" si="5"/>
        <v>293345.3</v>
      </c>
      <c r="G19" s="30">
        <f t="shared" si="5"/>
        <v>316839.43</v>
      </c>
      <c r="H19" s="30">
        <f t="shared" si="5"/>
        <v>308512.75</v>
      </c>
      <c r="I19" s="30">
        <f t="shared" si="5"/>
        <v>519601.65</v>
      </c>
      <c r="J19" s="30">
        <f t="shared" si="5"/>
        <v>162749.5</v>
      </c>
      <c r="K19" s="30">
        <f t="shared" si="3"/>
        <v>3330426.6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-34394.8</v>
      </c>
      <c r="C25" s="30">
        <f t="shared" si="6"/>
        <v>-34518</v>
      </c>
      <c r="D25" s="30">
        <f t="shared" si="6"/>
        <v>-46147.2</v>
      </c>
      <c r="E25" s="30">
        <f t="shared" si="6"/>
        <v>-22110</v>
      </c>
      <c r="F25" s="30">
        <f t="shared" si="6"/>
        <v>-23465.2</v>
      </c>
      <c r="G25" s="30">
        <f t="shared" si="6"/>
        <v>-18400.8</v>
      </c>
      <c r="H25" s="30">
        <f t="shared" si="6"/>
        <v>-16794.8</v>
      </c>
      <c r="I25" s="30">
        <f t="shared" si="6"/>
        <v>-31688.8</v>
      </c>
      <c r="J25" s="30">
        <f t="shared" si="6"/>
        <v>-3330.8</v>
      </c>
      <c r="K25" s="30">
        <f aca="true" t="shared" si="7" ref="K25:K33">SUM(B25:J25)</f>
        <v>-230850.39999999997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-34394.8</v>
      </c>
      <c r="C26" s="30">
        <f t="shared" si="8"/>
        <v>-34518</v>
      </c>
      <c r="D26" s="30">
        <f t="shared" si="8"/>
        <v>-46147.2</v>
      </c>
      <c r="E26" s="30">
        <f t="shared" si="8"/>
        <v>-22110</v>
      </c>
      <c r="F26" s="30">
        <f t="shared" si="8"/>
        <v>-23465.2</v>
      </c>
      <c r="G26" s="30">
        <f t="shared" si="8"/>
        <v>-18400.8</v>
      </c>
      <c r="H26" s="30">
        <f t="shared" si="8"/>
        <v>-16794.8</v>
      </c>
      <c r="I26" s="30">
        <f t="shared" si="8"/>
        <v>-31688.8</v>
      </c>
      <c r="J26" s="30">
        <f t="shared" si="8"/>
        <v>-3330.8</v>
      </c>
      <c r="K26" s="30">
        <f t="shared" si="7"/>
        <v>-230850.39999999997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-34394.8</v>
      </c>
      <c r="C27" s="30">
        <f aca="true" t="shared" si="9" ref="C27:J27">-ROUND((C9)*$E$3,2)</f>
        <v>-34518</v>
      </c>
      <c r="D27" s="30">
        <f t="shared" si="9"/>
        <v>-46147.2</v>
      </c>
      <c r="E27" s="30">
        <f t="shared" si="9"/>
        <v>-22110</v>
      </c>
      <c r="F27" s="30">
        <f t="shared" si="9"/>
        <v>-23465.2</v>
      </c>
      <c r="G27" s="30">
        <f t="shared" si="9"/>
        <v>-18400.8</v>
      </c>
      <c r="H27" s="30">
        <f t="shared" si="9"/>
        <v>-16794.8</v>
      </c>
      <c r="I27" s="30">
        <f t="shared" si="9"/>
        <v>-31688.8</v>
      </c>
      <c r="J27" s="30">
        <f t="shared" si="9"/>
        <v>-3330.8</v>
      </c>
      <c r="K27" s="30">
        <f t="shared" si="7"/>
        <v>-230850.39999999997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878590.59</v>
      </c>
      <c r="C45" s="27">
        <f aca="true" t="shared" si="11" ref="C45:J45">IF(C17+C25+C46&lt;0,0,C17+C25+C46)</f>
        <v>717467.38</v>
      </c>
      <c r="D45" s="27">
        <f t="shared" si="11"/>
        <v>963194.3899999999</v>
      </c>
      <c r="E45" s="27">
        <f t="shared" si="11"/>
        <v>593580.74</v>
      </c>
      <c r="F45" s="27">
        <f t="shared" si="11"/>
        <v>562717.2100000001</v>
      </c>
      <c r="G45" s="27">
        <f t="shared" si="11"/>
        <v>667088.3200000001</v>
      </c>
      <c r="H45" s="27">
        <f t="shared" si="11"/>
        <v>608909.76</v>
      </c>
      <c r="I45" s="27">
        <f t="shared" si="11"/>
        <v>905242.7899999999</v>
      </c>
      <c r="J45" s="27">
        <f t="shared" si="11"/>
        <v>253224.88</v>
      </c>
      <c r="K45" s="20">
        <f>SUM(B45:J45)</f>
        <v>6150016.06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878590.6</v>
      </c>
      <c r="C51" s="10">
        <f t="shared" si="13"/>
        <v>717467.39</v>
      </c>
      <c r="D51" s="10">
        <f t="shared" si="13"/>
        <v>963194.39</v>
      </c>
      <c r="E51" s="10">
        <f t="shared" si="13"/>
        <v>593580.74</v>
      </c>
      <c r="F51" s="10">
        <f t="shared" si="13"/>
        <v>562717.21</v>
      </c>
      <c r="G51" s="10">
        <f t="shared" si="13"/>
        <v>667088.32</v>
      </c>
      <c r="H51" s="10">
        <f t="shared" si="13"/>
        <v>608909.76</v>
      </c>
      <c r="I51" s="10">
        <f>SUM(I52:I64)</f>
        <v>905242.8</v>
      </c>
      <c r="J51" s="10">
        <f t="shared" si="13"/>
        <v>253224.89</v>
      </c>
      <c r="K51" s="5">
        <f>SUM(K52:K64)</f>
        <v>6150016.1</v>
      </c>
      <c r="L51" s="9"/>
    </row>
    <row r="52" spans="1:11" ht="16.5" customHeight="1">
      <c r="A52" s="7" t="s">
        <v>61</v>
      </c>
      <c r="B52" s="8">
        <v>768854.63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768854.63</v>
      </c>
    </row>
    <row r="53" spans="1:11" ht="16.5" customHeight="1">
      <c r="A53" s="7" t="s">
        <v>62</v>
      </c>
      <c r="B53" s="8">
        <v>109735.97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109735.97</v>
      </c>
    </row>
    <row r="54" spans="1:11" ht="16.5" customHeight="1">
      <c r="A54" s="7" t="s">
        <v>4</v>
      </c>
      <c r="B54" s="6">
        <v>0</v>
      </c>
      <c r="C54" s="8">
        <v>717467.39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717467.39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963194.39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963194.39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593580.74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593580.74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562717.21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562717.21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667088.32</v>
      </c>
      <c r="H58" s="6">
        <v>0</v>
      </c>
      <c r="I58" s="6">
        <v>0</v>
      </c>
      <c r="J58" s="6">
        <v>0</v>
      </c>
      <c r="K58" s="5">
        <f t="shared" si="14"/>
        <v>667088.32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608909.76</v>
      </c>
      <c r="I59" s="6">
        <v>0</v>
      </c>
      <c r="J59" s="6">
        <v>0</v>
      </c>
      <c r="K59" s="5">
        <f t="shared" si="14"/>
        <v>608909.76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332586.2</v>
      </c>
      <c r="J61" s="6">
        <v>0</v>
      </c>
      <c r="K61" s="5">
        <f t="shared" si="14"/>
        <v>332586.2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572656.6</v>
      </c>
      <c r="J62" s="6">
        <v>0</v>
      </c>
      <c r="K62" s="5">
        <f t="shared" si="14"/>
        <v>572656.6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253224.89</v>
      </c>
      <c r="K63" s="5">
        <f t="shared" si="14"/>
        <v>253224.89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2020-06-25T18:12:36Z</dcterms:modified>
  <cp:category/>
  <cp:version/>
  <cp:contentType/>
  <cp:contentStatus/>
</cp:coreProperties>
</file>