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<sst xmlns="http://schemas.openxmlformats.org/spreadsheetml/2006/main" count="72" uniqueCount="71">
  <si>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</si>
  <si>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</si>
  <si>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</si>
  <si>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</si>
  <si>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</si>
  <si>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</si>
  <si>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</si>
  <si>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</si>
  <si>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</si>
  <si>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</si>
  <si>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</si>
  <si>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</si>
  <si>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</si>
  <si>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</si>
  <si>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</si>
  <si>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</si>
  <si>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</si>
  <si>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</si>
  <si>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</si>
  <si>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</si>
  <si>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</si>
  <si>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</si>
  <si>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</si>
  <si>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</si>
  <si>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</si>
  <si>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</si>
  <si>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</si>
  <si>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</si>
  <si>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</si>
  <si>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</si>
  <si>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</si>
  <si>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</si>
  <si>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</si>
  <si>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</si>
  <si>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</si>
  <si>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</si>
  <si>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</si>
  <si>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</si>
  <si>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</si>
  <si>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</si>
  <si>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</si>
  <si>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</si>
  <si>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</si>
  <si>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</si>
  <si>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</si>
  <si>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</si>
  <si>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</si>
  <si>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</si>
  <si>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</si>
  <si>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</si>
  <si>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</si>
  <si>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</si>
  <si>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</si>
  <si>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</si>
  <si>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</si>
  <si>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</si>
  <si>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</si>
  <si>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</si>
  <si>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</si>
  <si>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</si>
  <si>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</si>
  <si>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</si>
  <si>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</si>
  <si>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</si>
  <si>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</si>
  <si>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</si>
  <si>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</si>
  <si>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</si>
  <si>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</si>
  <si>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</si>
  <si>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17/06/20 - VENCIMENTO 24/06/20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</si>
</sst>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161663</v>
      </c>
      <c r="C7" s="47">
        <f t="shared" si="0"/>
        <v>138759</v>
      </c>
      <c r="D7" s="47">
        <f t="shared" si="0"/>
        <v>204771</v>
      </c>
      <c r="E7" s="47">
        <f t="shared" si="0"/>
        <v>105957</v>
      </c>
      <c r="F7" s="47">
        <f t="shared" si="0"/>
        <v>109069</v>
      </c>
      <c r="G7" s="47">
        <f t="shared" si="0"/>
        <v>134776</v>
      </c>
      <c r="H7" s="47">
        <f t="shared" si="0"/>
        <v>144530</v>
      </c>
      <c r="I7" s="47">
        <f t="shared" si="0"/>
        <v>182668</v>
      </c>
      <c r="J7" s="47">
        <f t="shared" si="0"/>
        <v>46814</v>
      </c>
      <c r="K7" s="47">
        <f t="shared" si="0"/>
        <v>1229007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9798</v>
      </c>
      <c r="C8" s="45">
        <f t="shared" si="1"/>
        <v>9181</v>
      </c>
      <c r="D8" s="45">
        <f t="shared" si="1"/>
        <v>11525</v>
      </c>
      <c r="E8" s="45">
        <f t="shared" si="1"/>
        <v>6327</v>
      </c>
      <c r="F8" s="45">
        <f t="shared" si="1"/>
        <v>6977</v>
      </c>
      <c r="G8" s="45">
        <f t="shared" si="1"/>
        <v>4805</v>
      </c>
      <c r="H8" s="45">
        <f t="shared" si="1"/>
        <v>4036</v>
      </c>
      <c r="I8" s="45">
        <f t="shared" si="1"/>
        <v>9132</v>
      </c>
      <c r="J8" s="45">
        <f t="shared" si="1"/>
        <v>1211</v>
      </c>
      <c r="K8" s="38">
        <f>SUM(B8:J8)</f>
        <v>62992</v>
      </c>
      <c r="L8"/>
      <c r="M8"/>
      <c r="N8"/>
    </row>
    <row r="9" spans="1:14" ht="16.5" customHeight="1">
      <c r="A9" s="22" t="s">
        <v>36</v>
      </c>
      <c r="B9" s="45">
        <v>9793</v>
      </c>
      <c r="C9" s="45">
        <v>9180</v>
      </c>
      <c r="D9" s="45">
        <v>11524</v>
      </c>
      <c r="E9" s="45">
        <v>6315</v>
      </c>
      <c r="F9" s="45">
        <v>6973</v>
      </c>
      <c r="G9" s="45">
        <v>4805</v>
      </c>
      <c r="H9" s="45">
        <v>4036</v>
      </c>
      <c r="I9" s="45">
        <v>9126</v>
      </c>
      <c r="J9" s="45">
        <v>1211</v>
      </c>
      <c r="K9" s="38">
        <f>SUM(B9:J9)</f>
        <v>62963</v>
      </c>
      <c r="L9"/>
      <c r="M9"/>
      <c r="N9"/>
    </row>
    <row r="10" spans="1:14" ht="16.5" customHeight="1">
      <c r="A10" s="22" t="s">
        <v>35</v>
      </c>
      <c r="B10" s="45">
        <v>5</v>
      </c>
      <c r="C10" s="45">
        <v>1</v>
      </c>
      <c r="D10" s="45">
        <v>1</v>
      </c>
      <c r="E10" s="45">
        <v>12</v>
      </c>
      <c r="F10" s="45">
        <v>4</v>
      </c>
      <c r="G10" s="45">
        <v>0</v>
      </c>
      <c r="H10" s="45">
        <v>0</v>
      </c>
      <c r="I10" s="45">
        <v>6</v>
      </c>
      <c r="J10" s="45">
        <v>0</v>
      </c>
      <c r="K10" s="38">
        <f>SUM(B10:J10)</f>
        <v>29</v>
      </c>
      <c r="L10"/>
      <c r="M10"/>
      <c r="N10"/>
    </row>
    <row r="11" spans="1:14" ht="16.5" customHeight="1">
      <c r="A11" s="44" t="s">
        <v>34</v>
      </c>
      <c r="B11" s="43">
        <v>151865</v>
      </c>
      <c r="C11" s="43">
        <v>129578</v>
      </c>
      <c r="D11" s="43">
        <v>193246</v>
      </c>
      <c r="E11" s="43">
        <v>99630</v>
      </c>
      <c r="F11" s="43">
        <v>102092</v>
      </c>
      <c r="G11" s="43">
        <v>129971</v>
      </c>
      <c r="H11" s="43">
        <v>140494</v>
      </c>
      <c r="I11" s="43">
        <v>173536</v>
      </c>
      <c r="J11" s="43">
        <v>45603</v>
      </c>
      <c r="K11" s="38">
        <f>SUM(B11:J11)</f>
        <v>1166015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2.548103776124916</v>
      </c>
      <c r="C15" s="39">
        <v>2.367021062991317</v>
      </c>
      <c r="D15" s="39">
        <v>1.80653485393235</v>
      </c>
      <c r="E15" s="39">
        <v>2.687866419785404</v>
      </c>
      <c r="F15" s="39">
        <v>2.166553843769774</v>
      </c>
      <c r="G15" s="39">
        <v>1.939986447463093</v>
      </c>
      <c r="H15" s="39">
        <v>2.097010493193603</v>
      </c>
      <c r="I15" s="39">
        <v>2.508365261701145</v>
      </c>
      <c r="J15" s="39">
        <v>3.040224702716073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1440043.25</v>
      </c>
      <c r="C17" s="36">
        <f t="shared" si="2"/>
        <v>1254626.3699999999</v>
      </c>
      <c r="D17" s="36">
        <f t="shared" si="2"/>
        <v>1554791.48</v>
      </c>
      <c r="E17" s="36">
        <f t="shared" si="2"/>
        <v>1052816.33</v>
      </c>
      <c r="F17" s="36">
        <f t="shared" si="2"/>
        <v>924132.6000000001</v>
      </c>
      <c r="G17" s="36">
        <f t="shared" si="2"/>
        <v>1022812.98</v>
      </c>
      <c r="H17" s="36">
        <f t="shared" si="2"/>
        <v>952048.11</v>
      </c>
      <c r="I17" s="36">
        <f t="shared" si="2"/>
        <v>1477505.44</v>
      </c>
      <c r="J17" s="36">
        <f t="shared" si="2"/>
        <v>511268.5</v>
      </c>
      <c r="K17" s="36">
        <f aca="true" t="shared" si="3" ref="K17:K22">SUM(B17:J17)</f>
        <v>10190045.06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549783.53</v>
      </c>
      <c r="C18" s="30">
        <f t="shared" si="4"/>
        <v>518001.22</v>
      </c>
      <c r="D18" s="30">
        <f t="shared" si="4"/>
        <v>846789.52</v>
      </c>
      <c r="E18" s="30">
        <f t="shared" si="4"/>
        <v>381466.39</v>
      </c>
      <c r="F18" s="30">
        <f t="shared" si="4"/>
        <v>415258.4</v>
      </c>
      <c r="G18" s="30">
        <f t="shared" si="4"/>
        <v>518820.21</v>
      </c>
      <c r="H18" s="30">
        <f t="shared" si="4"/>
        <v>443504.76</v>
      </c>
      <c r="I18" s="30">
        <f t="shared" si="4"/>
        <v>565832.4</v>
      </c>
      <c r="J18" s="30">
        <f t="shared" si="4"/>
        <v>164293.73</v>
      </c>
      <c r="K18" s="30">
        <f t="shared" si="3"/>
        <v>4403750.160000001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851121.96</v>
      </c>
      <c r="C19" s="30">
        <f t="shared" si="5"/>
        <v>708118.58</v>
      </c>
      <c r="D19" s="30">
        <f t="shared" si="5"/>
        <v>682965.26</v>
      </c>
      <c r="E19" s="30">
        <f t="shared" si="5"/>
        <v>643864.31</v>
      </c>
      <c r="F19" s="30">
        <f t="shared" si="5"/>
        <v>484421.28</v>
      </c>
      <c r="G19" s="30">
        <f t="shared" si="5"/>
        <v>487683.97</v>
      </c>
      <c r="H19" s="30">
        <f t="shared" si="5"/>
        <v>486529.38</v>
      </c>
      <c r="I19" s="30">
        <f t="shared" si="5"/>
        <v>853481.94</v>
      </c>
      <c r="J19" s="30">
        <f t="shared" si="5"/>
        <v>335196.13</v>
      </c>
      <c r="K19" s="30">
        <f t="shared" si="3"/>
        <v>5533382.81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-90745.7</v>
      </c>
      <c r="C25" s="30">
        <f t="shared" si="6"/>
        <v>-43254.25</v>
      </c>
      <c r="D25" s="30">
        <f t="shared" si="6"/>
        <v>-66664.36</v>
      </c>
      <c r="E25" s="30">
        <f t="shared" si="6"/>
        <v>-86938.95</v>
      </c>
      <c r="F25" s="30">
        <f t="shared" si="6"/>
        <v>-30681.2</v>
      </c>
      <c r="G25" s="30">
        <f t="shared" si="6"/>
        <v>-88664.11</v>
      </c>
      <c r="H25" s="30">
        <f t="shared" si="6"/>
        <v>-29681.71</v>
      </c>
      <c r="I25" s="30">
        <f t="shared" si="6"/>
        <v>-58761.45</v>
      </c>
      <c r="J25" s="30">
        <f t="shared" si="6"/>
        <v>-11068.74</v>
      </c>
      <c r="K25" s="30">
        <f aca="true" t="shared" si="7" ref="K25:K33">SUM(B25:J25)</f>
        <v>-506460.47000000003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-90745.7</v>
      </c>
      <c r="C26" s="30">
        <f t="shared" si="8"/>
        <v>-43254.25</v>
      </c>
      <c r="D26" s="30">
        <f t="shared" si="8"/>
        <v>-66664.36</v>
      </c>
      <c r="E26" s="30">
        <f t="shared" si="8"/>
        <v>-86938.95</v>
      </c>
      <c r="F26" s="30">
        <f t="shared" si="8"/>
        <v>-30681.2</v>
      </c>
      <c r="G26" s="30">
        <f t="shared" si="8"/>
        <v>-88664.11</v>
      </c>
      <c r="H26" s="30">
        <f t="shared" si="8"/>
        <v>-29681.71</v>
      </c>
      <c r="I26" s="30">
        <f t="shared" si="8"/>
        <v>-58761.45</v>
      </c>
      <c r="J26" s="30">
        <f t="shared" si="8"/>
        <v>-11068.74</v>
      </c>
      <c r="K26" s="30">
        <f t="shared" si="7"/>
        <v>-506460.47000000003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-43089.2</v>
      </c>
      <c r="C27" s="30">
        <f aca="true" t="shared" si="9" ref="C27:J27">-ROUND((C9)*$E$3,2)</f>
        <v>-40392</v>
      </c>
      <c r="D27" s="30">
        <f t="shared" si="9"/>
        <v>-50705.6</v>
      </c>
      <c r="E27" s="30">
        <f t="shared" si="9"/>
        <v>-27786</v>
      </c>
      <c r="F27" s="30">
        <f t="shared" si="9"/>
        <v>-30681.2</v>
      </c>
      <c r="G27" s="30">
        <f t="shared" si="9"/>
        <v>-21142</v>
      </c>
      <c r="H27" s="30">
        <f t="shared" si="9"/>
        <v>-17758.4</v>
      </c>
      <c r="I27" s="30">
        <f t="shared" si="9"/>
        <v>-40154.4</v>
      </c>
      <c r="J27" s="30">
        <f t="shared" si="9"/>
        <v>-5328.4</v>
      </c>
      <c r="K27" s="30">
        <f t="shared" si="7"/>
        <v>-277037.2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-308</v>
      </c>
      <c r="C29" s="30">
        <v>-61.6</v>
      </c>
      <c r="D29" s="30">
        <v>-154</v>
      </c>
      <c r="E29" s="30">
        <v>-123.2</v>
      </c>
      <c r="F29" s="26">
        <v>0</v>
      </c>
      <c r="G29" s="30">
        <v>-30.8</v>
      </c>
      <c r="H29" s="30">
        <v>0</v>
      </c>
      <c r="I29" s="30">
        <v>0</v>
      </c>
      <c r="J29" s="30">
        <v>0</v>
      </c>
      <c r="K29" s="30">
        <f t="shared" si="7"/>
        <v>-677.6</v>
      </c>
      <c r="L29"/>
      <c r="M29"/>
      <c r="N29"/>
    </row>
    <row r="30" spans="1:14" ht="16.5" customHeight="1">
      <c r="A30" s="25" t="s">
        <v>21</v>
      </c>
      <c r="B30" s="30">
        <v>-47348.5</v>
      </c>
      <c r="C30" s="30">
        <v>-2800.65</v>
      </c>
      <c r="D30" s="30">
        <v>-15804.76</v>
      </c>
      <c r="E30" s="30">
        <v>-59029.75</v>
      </c>
      <c r="F30" s="26">
        <v>0</v>
      </c>
      <c r="G30" s="30">
        <v>-67491.31</v>
      </c>
      <c r="H30" s="30">
        <v>-11923.31</v>
      </c>
      <c r="I30" s="30">
        <v>-18607.05</v>
      </c>
      <c r="J30" s="30">
        <v>-5740.34</v>
      </c>
      <c r="K30" s="30">
        <f t="shared" si="7"/>
        <v>-228745.66999999998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1349297.55</v>
      </c>
      <c r="C45" s="27">
        <f aca="true" t="shared" si="11" ref="C45:J45">IF(C17+C25+C46&lt;0,0,C17+C25+C46)</f>
        <v>1211372.1199999999</v>
      </c>
      <c r="D45" s="27">
        <f t="shared" si="11"/>
        <v>1488127.1199999999</v>
      </c>
      <c r="E45" s="27">
        <f t="shared" si="11"/>
        <v>965877.3800000001</v>
      </c>
      <c r="F45" s="27">
        <f t="shared" si="11"/>
        <v>893451.4000000001</v>
      </c>
      <c r="G45" s="27">
        <f t="shared" si="11"/>
        <v>934148.87</v>
      </c>
      <c r="H45" s="27">
        <f t="shared" si="11"/>
        <v>922366.4</v>
      </c>
      <c r="I45" s="27">
        <f t="shared" si="11"/>
        <v>1418743.99</v>
      </c>
      <c r="J45" s="27">
        <f t="shared" si="11"/>
        <v>500199.76</v>
      </c>
      <c r="K45" s="20">
        <f>SUM(B45:J45)</f>
        <v>9683584.59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1349297.55</v>
      </c>
      <c r="C51" s="10">
        <f t="shared" si="13"/>
        <v>1211372.13</v>
      </c>
      <c r="D51" s="10">
        <f t="shared" si="13"/>
        <v>1488127.12</v>
      </c>
      <c r="E51" s="10">
        <f t="shared" si="13"/>
        <v>965877.38</v>
      </c>
      <c r="F51" s="10">
        <f t="shared" si="13"/>
        <v>893451.41</v>
      </c>
      <c r="G51" s="10">
        <f t="shared" si="13"/>
        <v>934148.87</v>
      </c>
      <c r="H51" s="10">
        <f t="shared" si="13"/>
        <v>922366.39</v>
      </c>
      <c r="I51" s="10">
        <f>SUM(I52:I64)</f>
        <v>1418743.98</v>
      </c>
      <c r="J51" s="10">
        <f t="shared" si="13"/>
        <v>500199.77</v>
      </c>
      <c r="K51" s="5">
        <f>SUM(K52:K64)</f>
        <v>9683584.6</v>
      </c>
      <c r="L51" s="9"/>
    </row>
    <row r="52" spans="1:11" ht="16.5" customHeight="1">
      <c r="A52" s="7" t="s">
        <v>61</v>
      </c>
      <c r="B52" s="8">
        <v>1180365.5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1180365.5</v>
      </c>
    </row>
    <row r="53" spans="1:11" ht="16.5" customHeight="1">
      <c r="A53" s="7" t="s">
        <v>62</v>
      </c>
      <c r="B53" s="8">
        <v>168932.05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168932.05</v>
      </c>
    </row>
    <row r="54" spans="1:11" ht="16.5" customHeight="1">
      <c r="A54" s="7" t="s">
        <v>4</v>
      </c>
      <c r="B54" s="6">
        <v>0</v>
      </c>
      <c r="C54" s="8">
        <v>1211372.13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1211372.13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1488127.12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1488127.12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965877.38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965877.38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893451.41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893451.41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934148.87</v>
      </c>
      <c r="H58" s="6">
        <v>0</v>
      </c>
      <c r="I58" s="6">
        <v>0</v>
      </c>
      <c r="J58" s="6">
        <v>0</v>
      </c>
      <c r="K58" s="5">
        <f t="shared" si="14"/>
        <v>934148.87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922366.39</v>
      </c>
      <c r="I59" s="6">
        <v>0</v>
      </c>
      <c r="J59" s="6">
        <v>0</v>
      </c>
      <c r="K59" s="5">
        <f t="shared" si="14"/>
        <v>922366.39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537845.84</v>
      </c>
      <c r="J61" s="6">
        <v>0</v>
      </c>
      <c r="K61" s="5">
        <f t="shared" si="14"/>
        <v>537845.84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880898.14</v>
      </c>
      <c r="J62" s="6">
        <v>0</v>
      </c>
      <c r="K62" s="5">
        <f t="shared" si="14"/>
        <v>880898.14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500199.77</v>
      </c>
      <c r="K63" s="5">
        <f t="shared" si="14"/>
        <v>500199.77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2020-06-23T18:33:04Z</dcterms:modified>
  <cp:category/>
  <cp:version/>
  <cp:contentType/>
  <cp:contentStatus/>
</cp:coreProperties>
</file>