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<sst xmlns="http://schemas.openxmlformats.org/spreadsheetml/2006/main" count="72" uniqueCount="71">
  <si>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</si>
  <si>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</si>
  <si>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</si>
  <si>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</si>
  <si>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</si>
  <si>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</si>
  <si>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</si>
  <si>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</si>
  <si>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</si>
  <si>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</si>
  <si>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</si>
  <si>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</si>
  <si>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</si>
  <si>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</si>
  <si>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</si>
  <si>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</si>
  <si>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</si>
  <si>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</si>
  <si>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</si>
  <si>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</si>
  <si>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</si>
  <si>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</si>
  <si>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</si>
  <si>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</si>
  <si>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</si>
  <si>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</si>
  <si>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</si>
  <si>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</si>
  <si>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</si>
  <si>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</si>
  <si>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</si>
  <si>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</si>
  <si>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</si>
  <si>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</si>
  <si>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</si>
  <si>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</si>
  <si>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</si>
  <si>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</si>
  <si>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</si>
  <si>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</si>
  <si>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</si>
  <si>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</si>
  <si>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</si>
  <si>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</si>
  <si>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</si>
  <si>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</si>
  <si>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</si>
  <si>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</si>
  <si>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</si>
  <si>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</si>
  <si>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</si>
  <si>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</si>
  <si>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</si>
  <si>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</si>
  <si>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</si>
  <si>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</si>
  <si>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</si>
  <si>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</si>
  <si>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</si>
  <si>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</si>
  <si>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</si>
  <si>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</si>
  <si>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</si>
  <si>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</si>
  <si>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</si>
  <si>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</si>
  <si>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</si>
  <si>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</si>
  <si>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</si>
  <si>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</si>
  <si>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16/06/20 - VENCIMENTO 23/06/20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</si>
</sst>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159639</v>
      </c>
      <c r="C7" s="47">
        <f t="shared" si="0"/>
        <v>136563</v>
      </c>
      <c r="D7" s="47">
        <f t="shared" si="0"/>
        <v>202438</v>
      </c>
      <c r="E7" s="47">
        <f t="shared" si="0"/>
        <v>104377</v>
      </c>
      <c r="F7" s="47">
        <f t="shared" si="0"/>
        <v>100317</v>
      </c>
      <c r="G7" s="47">
        <f t="shared" si="0"/>
        <v>132343</v>
      </c>
      <c r="H7" s="47">
        <f t="shared" si="0"/>
        <v>141796</v>
      </c>
      <c r="I7" s="47">
        <f t="shared" si="0"/>
        <v>180034</v>
      </c>
      <c r="J7" s="47">
        <f t="shared" si="0"/>
        <v>46687</v>
      </c>
      <c r="K7" s="47">
        <f t="shared" si="0"/>
        <v>1204194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10028</v>
      </c>
      <c r="C8" s="45">
        <f t="shared" si="1"/>
        <v>9217</v>
      </c>
      <c r="D8" s="45">
        <f t="shared" si="1"/>
        <v>11307</v>
      </c>
      <c r="E8" s="45">
        <f t="shared" si="1"/>
        <v>6400</v>
      </c>
      <c r="F8" s="45">
        <f t="shared" si="1"/>
        <v>6413</v>
      </c>
      <c r="G8" s="45">
        <f t="shared" si="1"/>
        <v>4632</v>
      </c>
      <c r="H8" s="45">
        <f t="shared" si="1"/>
        <v>4126</v>
      </c>
      <c r="I8" s="45">
        <f t="shared" si="1"/>
        <v>9304</v>
      </c>
      <c r="J8" s="45">
        <f t="shared" si="1"/>
        <v>1261</v>
      </c>
      <c r="K8" s="38">
        <f>SUM(B8:J8)</f>
        <v>62688</v>
      </c>
      <c r="L8"/>
      <c r="M8"/>
      <c r="N8"/>
    </row>
    <row r="9" spans="1:14" ht="16.5" customHeight="1">
      <c r="A9" s="22" t="s">
        <v>36</v>
      </c>
      <c r="B9" s="45">
        <v>10019</v>
      </c>
      <c r="C9" s="45">
        <v>9216</v>
      </c>
      <c r="D9" s="45">
        <v>11304</v>
      </c>
      <c r="E9" s="45">
        <v>6391</v>
      </c>
      <c r="F9" s="45">
        <v>6411</v>
      </c>
      <c r="G9" s="45">
        <v>4632</v>
      </c>
      <c r="H9" s="45">
        <v>4126</v>
      </c>
      <c r="I9" s="45">
        <v>9297</v>
      </c>
      <c r="J9" s="45">
        <v>1261</v>
      </c>
      <c r="K9" s="38">
        <f>SUM(B9:J9)</f>
        <v>62657</v>
      </c>
      <c r="L9"/>
      <c r="M9"/>
      <c r="N9"/>
    </row>
    <row r="10" spans="1:14" ht="16.5" customHeight="1">
      <c r="A10" s="22" t="s">
        <v>35</v>
      </c>
      <c r="B10" s="45">
        <v>9</v>
      </c>
      <c r="C10" s="45">
        <v>1</v>
      </c>
      <c r="D10" s="45">
        <v>3</v>
      </c>
      <c r="E10" s="45">
        <v>9</v>
      </c>
      <c r="F10" s="45">
        <v>2</v>
      </c>
      <c r="G10" s="45">
        <v>0</v>
      </c>
      <c r="H10" s="45">
        <v>0</v>
      </c>
      <c r="I10" s="45">
        <v>7</v>
      </c>
      <c r="J10" s="45">
        <v>0</v>
      </c>
      <c r="K10" s="38">
        <f>SUM(B10:J10)</f>
        <v>31</v>
      </c>
      <c r="L10"/>
      <c r="M10"/>
      <c r="N10"/>
    </row>
    <row r="11" spans="1:14" ht="16.5" customHeight="1">
      <c r="A11" s="44" t="s">
        <v>34</v>
      </c>
      <c r="B11" s="43">
        <v>149611</v>
      </c>
      <c r="C11" s="43">
        <v>127346</v>
      </c>
      <c r="D11" s="43">
        <v>191131</v>
      </c>
      <c r="E11" s="43">
        <v>97977</v>
      </c>
      <c r="F11" s="43">
        <v>93904</v>
      </c>
      <c r="G11" s="43">
        <v>127711</v>
      </c>
      <c r="H11" s="43">
        <v>137670</v>
      </c>
      <c r="I11" s="43">
        <v>170730</v>
      </c>
      <c r="J11" s="43">
        <v>45426</v>
      </c>
      <c r="K11" s="38">
        <f>SUM(B11:J11)</f>
        <v>1141506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2.575630914741192</v>
      </c>
      <c r="C15" s="39">
        <v>2.399704826489779</v>
      </c>
      <c r="D15" s="39">
        <v>1.823987681396108</v>
      </c>
      <c r="E15" s="39">
        <v>2.722659521464132</v>
      </c>
      <c r="F15" s="39">
        <v>2.323468129897615</v>
      </c>
      <c r="G15" s="39">
        <v>1.969565470256686</v>
      </c>
      <c r="H15" s="39">
        <v>2.131071169911176</v>
      </c>
      <c r="I15" s="39">
        <v>2.53942735925614</v>
      </c>
      <c r="J15" s="39">
        <v>3.047842367649671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1437448.58</v>
      </c>
      <c r="C17" s="36">
        <f t="shared" si="2"/>
        <v>1251884.11</v>
      </c>
      <c r="D17" s="36">
        <f t="shared" si="2"/>
        <v>1551973.14</v>
      </c>
      <c r="E17" s="36">
        <f t="shared" si="2"/>
        <v>1050601.4</v>
      </c>
      <c r="F17" s="36">
        <f t="shared" si="2"/>
        <v>911871.16</v>
      </c>
      <c r="G17" s="36">
        <f t="shared" si="2"/>
        <v>1019712.56</v>
      </c>
      <c r="H17" s="36">
        <f t="shared" si="2"/>
        <v>949275.45</v>
      </c>
      <c r="I17" s="36">
        <f t="shared" si="2"/>
        <v>1474361.99</v>
      </c>
      <c r="J17" s="36">
        <f t="shared" si="2"/>
        <v>511161.61</v>
      </c>
      <c r="K17" s="36">
        <f aca="true" t="shared" si="3" ref="K17:K22">SUM(B17:J17)</f>
        <v>10158290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542900.31</v>
      </c>
      <c r="C18" s="30">
        <f t="shared" si="4"/>
        <v>509803.34</v>
      </c>
      <c r="D18" s="30">
        <f t="shared" si="4"/>
        <v>837141.86</v>
      </c>
      <c r="E18" s="30">
        <f t="shared" si="4"/>
        <v>375778.08</v>
      </c>
      <c r="F18" s="30">
        <f t="shared" si="4"/>
        <v>381936.91</v>
      </c>
      <c r="G18" s="30">
        <f t="shared" si="4"/>
        <v>509454.38</v>
      </c>
      <c r="H18" s="30">
        <f t="shared" si="4"/>
        <v>435115.21</v>
      </c>
      <c r="I18" s="30">
        <f t="shared" si="4"/>
        <v>557673.32</v>
      </c>
      <c r="J18" s="30">
        <f t="shared" si="4"/>
        <v>163848.03</v>
      </c>
      <c r="K18" s="30">
        <f t="shared" si="3"/>
        <v>4313651.44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855410.51</v>
      </c>
      <c r="C19" s="30">
        <f t="shared" si="5"/>
        <v>713574.2</v>
      </c>
      <c r="D19" s="30">
        <f t="shared" si="5"/>
        <v>689794.58</v>
      </c>
      <c r="E19" s="30">
        <f t="shared" si="5"/>
        <v>647337.69</v>
      </c>
      <c r="F19" s="30">
        <f t="shared" si="5"/>
        <v>505481.33</v>
      </c>
      <c r="G19" s="30">
        <f t="shared" si="5"/>
        <v>493949.38</v>
      </c>
      <c r="H19" s="30">
        <f t="shared" si="5"/>
        <v>492146.27</v>
      </c>
      <c r="I19" s="30">
        <f t="shared" si="5"/>
        <v>858497.57</v>
      </c>
      <c r="J19" s="30">
        <f t="shared" si="5"/>
        <v>335534.94</v>
      </c>
      <c r="K19" s="30">
        <f t="shared" si="3"/>
        <v>5591726.470000001</v>
      </c>
      <c r="L19"/>
      <c r="M19"/>
      <c r="N19"/>
    </row>
    <row r="20" spans="1:14" ht="16.5" customHeight="1">
      <c r="A20" s="18" t="s">
        <v>28</v>
      </c>
      <c r="B20" s="30">
        <v>37769.77</v>
      </c>
      <c r="C20" s="30">
        <v>28506.57</v>
      </c>
      <c r="D20" s="30">
        <v>25036.7</v>
      </c>
      <c r="E20" s="30">
        <v>26117.64</v>
      </c>
      <c r="F20" s="30">
        <v>23084.93</v>
      </c>
      <c r="G20" s="30">
        <v>16308.8</v>
      </c>
      <c r="H20" s="30">
        <v>22013.97</v>
      </c>
      <c r="I20" s="30">
        <v>58191.1</v>
      </c>
      <c r="J20" s="30">
        <v>11778.64</v>
      </c>
      <c r="K20" s="30">
        <f t="shared" si="3"/>
        <v>248808.12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4103.97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-154948.87</v>
      </c>
      <c r="C25" s="30">
        <f t="shared" si="6"/>
        <v>-43230.62</v>
      </c>
      <c r="D25" s="30">
        <f t="shared" si="6"/>
        <v>-78375.9</v>
      </c>
      <c r="E25" s="30">
        <f t="shared" si="6"/>
        <v>-137810.95</v>
      </c>
      <c r="F25" s="30">
        <f t="shared" si="6"/>
        <v>-28208.4</v>
      </c>
      <c r="G25" s="30">
        <f t="shared" si="6"/>
        <v>-159982.14</v>
      </c>
      <c r="H25" s="30">
        <f t="shared" si="6"/>
        <v>-42152.98</v>
      </c>
      <c r="I25" s="30">
        <f t="shared" si="6"/>
        <v>-78358.02</v>
      </c>
      <c r="J25" s="30">
        <f t="shared" si="6"/>
        <v>-17102.239999999998</v>
      </c>
      <c r="K25" s="30">
        <f aca="true" t="shared" si="7" ref="K25:K33">SUM(B25:J25)</f>
        <v>-740170.1200000001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-154948.87</v>
      </c>
      <c r="C26" s="30">
        <f t="shared" si="8"/>
        <v>-43230.62</v>
      </c>
      <c r="D26" s="30">
        <f t="shared" si="8"/>
        <v>-78375.9</v>
      </c>
      <c r="E26" s="30">
        <f t="shared" si="8"/>
        <v>-137810.95</v>
      </c>
      <c r="F26" s="30">
        <f t="shared" si="8"/>
        <v>-28208.4</v>
      </c>
      <c r="G26" s="30">
        <f t="shared" si="8"/>
        <v>-159982.14</v>
      </c>
      <c r="H26" s="30">
        <f t="shared" si="8"/>
        <v>-42152.98</v>
      </c>
      <c r="I26" s="30">
        <f t="shared" si="8"/>
        <v>-78358.02</v>
      </c>
      <c r="J26" s="30">
        <f t="shared" si="8"/>
        <v>-17102.239999999998</v>
      </c>
      <c r="K26" s="30">
        <f t="shared" si="7"/>
        <v>-740170.1200000001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-44083.6</v>
      </c>
      <c r="C27" s="30">
        <f aca="true" t="shared" si="9" ref="C27:J27">-ROUND((C9)*$E$3,2)</f>
        <v>-40550.4</v>
      </c>
      <c r="D27" s="30">
        <f t="shared" si="9"/>
        <v>-49737.6</v>
      </c>
      <c r="E27" s="30">
        <f t="shared" si="9"/>
        <v>-28120.4</v>
      </c>
      <c r="F27" s="30">
        <f t="shared" si="9"/>
        <v>-28208.4</v>
      </c>
      <c r="G27" s="30">
        <f t="shared" si="9"/>
        <v>-20380.8</v>
      </c>
      <c r="H27" s="30">
        <f t="shared" si="9"/>
        <v>-18154.4</v>
      </c>
      <c r="I27" s="30">
        <f t="shared" si="9"/>
        <v>-40906.8</v>
      </c>
      <c r="J27" s="30">
        <f t="shared" si="9"/>
        <v>-5548.4</v>
      </c>
      <c r="K27" s="30">
        <f t="shared" si="7"/>
        <v>-275690.8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-277.2</v>
      </c>
      <c r="C29" s="30">
        <v>-30.8</v>
      </c>
      <c r="D29" s="30">
        <v>-246.4</v>
      </c>
      <c r="E29" s="30">
        <v>-215.6</v>
      </c>
      <c r="F29" s="26">
        <v>0</v>
      </c>
      <c r="G29" s="30">
        <v>-123.2</v>
      </c>
      <c r="H29" s="30">
        <v>0</v>
      </c>
      <c r="I29" s="30">
        <v>0</v>
      </c>
      <c r="J29" s="30">
        <v>0</v>
      </c>
      <c r="K29" s="30">
        <f t="shared" si="7"/>
        <v>-893.2</v>
      </c>
      <c r="L29"/>
      <c r="M29"/>
      <c r="N29"/>
    </row>
    <row r="30" spans="1:14" ht="16.5" customHeight="1">
      <c r="A30" s="25" t="s">
        <v>21</v>
      </c>
      <c r="B30" s="30">
        <v>-110588.07</v>
      </c>
      <c r="C30" s="30">
        <v>-2649.42</v>
      </c>
      <c r="D30" s="30">
        <v>-28391.9</v>
      </c>
      <c r="E30" s="30">
        <v>-109474.95</v>
      </c>
      <c r="F30" s="26">
        <v>0</v>
      </c>
      <c r="G30" s="30">
        <v>-139478.14</v>
      </c>
      <c r="H30" s="30">
        <v>-23998.58</v>
      </c>
      <c r="I30" s="30">
        <v>-37451.22</v>
      </c>
      <c r="J30" s="30">
        <v>-11553.84</v>
      </c>
      <c r="K30" s="30">
        <f t="shared" si="7"/>
        <v>-463586.12000000005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1282499.71</v>
      </c>
      <c r="C45" s="27">
        <f aca="true" t="shared" si="11" ref="C45:J45">IF(C17+C25+C46&lt;0,0,C17+C25+C46)</f>
        <v>1208653.49</v>
      </c>
      <c r="D45" s="27">
        <f t="shared" si="11"/>
        <v>1473597.24</v>
      </c>
      <c r="E45" s="27">
        <f t="shared" si="11"/>
        <v>912790.45</v>
      </c>
      <c r="F45" s="27">
        <f t="shared" si="11"/>
        <v>883662.76</v>
      </c>
      <c r="G45" s="27">
        <f t="shared" si="11"/>
        <v>859730.42</v>
      </c>
      <c r="H45" s="27">
        <f t="shared" si="11"/>
        <v>907122.47</v>
      </c>
      <c r="I45" s="27">
        <f t="shared" si="11"/>
        <v>1396003.97</v>
      </c>
      <c r="J45" s="27">
        <f t="shared" si="11"/>
        <v>494059.37</v>
      </c>
      <c r="K45" s="20">
        <f>SUM(B45:J45)</f>
        <v>9418119.879999999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1282499.71</v>
      </c>
      <c r="C51" s="10">
        <f t="shared" si="13"/>
        <v>1208653.47</v>
      </c>
      <c r="D51" s="10">
        <f t="shared" si="13"/>
        <v>1473597.24</v>
      </c>
      <c r="E51" s="10">
        <f t="shared" si="13"/>
        <v>912790.44</v>
      </c>
      <c r="F51" s="10">
        <f t="shared" si="13"/>
        <v>883662.77</v>
      </c>
      <c r="G51" s="10">
        <f t="shared" si="13"/>
        <v>859730.41</v>
      </c>
      <c r="H51" s="10">
        <f t="shared" si="13"/>
        <v>907122.46</v>
      </c>
      <c r="I51" s="10">
        <f>SUM(I52:I64)</f>
        <v>1396003.96</v>
      </c>
      <c r="J51" s="10">
        <f t="shared" si="13"/>
        <v>494059.36</v>
      </c>
      <c r="K51" s="5">
        <f>SUM(K52:K64)</f>
        <v>9418119.819999998</v>
      </c>
      <c r="L51" s="9"/>
    </row>
    <row r="52" spans="1:11" ht="16.5" customHeight="1">
      <c r="A52" s="7" t="s">
        <v>61</v>
      </c>
      <c r="B52" s="8">
        <v>1121802.5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1121802.5</v>
      </c>
    </row>
    <row r="53" spans="1:11" ht="16.5" customHeight="1">
      <c r="A53" s="7" t="s">
        <v>62</v>
      </c>
      <c r="B53" s="8">
        <v>160697.21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160697.21</v>
      </c>
    </row>
    <row r="54" spans="1:11" ht="16.5" customHeight="1">
      <c r="A54" s="7" t="s">
        <v>4</v>
      </c>
      <c r="B54" s="6">
        <v>0</v>
      </c>
      <c r="C54" s="8">
        <v>1208653.47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1208653.47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1473597.24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1473597.24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912790.44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912790.44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883662.77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883662.77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859730.41</v>
      </c>
      <c r="H58" s="6">
        <v>0</v>
      </c>
      <c r="I58" s="6">
        <v>0</v>
      </c>
      <c r="J58" s="6">
        <v>0</v>
      </c>
      <c r="K58" s="5">
        <f t="shared" si="14"/>
        <v>859730.41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907122.46</v>
      </c>
      <c r="I59" s="6">
        <v>0</v>
      </c>
      <c r="J59" s="6">
        <v>0</v>
      </c>
      <c r="K59" s="5">
        <f t="shared" si="14"/>
        <v>907122.46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535646.72</v>
      </c>
      <c r="J61" s="6">
        <v>0</v>
      </c>
      <c r="K61" s="5">
        <f t="shared" si="14"/>
        <v>535646.72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860357.24</v>
      </c>
      <c r="J62" s="6">
        <v>0</v>
      </c>
      <c r="K62" s="5">
        <f t="shared" si="14"/>
        <v>860357.24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494059.36</v>
      </c>
      <c r="K63" s="5">
        <f t="shared" si="14"/>
        <v>494059.36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2020-06-22T18:51:30Z</dcterms:modified>
  <cp:category/>
  <cp:version/>
  <cp:contentType/>
  <cp:contentStatus/>
</cp:coreProperties>
</file>