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<sst xmlns="http://schemas.openxmlformats.org/spreadsheetml/2006/main" count="72" uniqueCount="71">
  <si>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</si>
  <si>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</si>
  <si>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</si>
  <si>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</si>
  <si>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</si>
  <si>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</si>
  <si>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</si>
  <si>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</si>
  <si>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</si>
  <si>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</si>
  <si>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</si>
  <si>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</si>
  <si>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</si>
  <si>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</si>
  <si>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</si>
  <si>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</si>
  <si>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</si>
  <si>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</si>
  <si>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</si>
  <si>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</si>
  <si>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</si>
  <si>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</si>
  <si>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</si>
  <si>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</si>
  <si>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</si>
  <si>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</si>
  <si>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</si>
  <si>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</si>
  <si>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</si>
  <si>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</si>
  <si>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</si>
  <si>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</si>
  <si>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</si>
  <si>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</si>
  <si>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</si>
  <si>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</si>
  <si>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</si>
  <si>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</si>
  <si>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</si>
  <si>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</si>
  <si>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</si>
  <si>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</si>
  <si>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</si>
  <si>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</si>
  <si>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</si>
  <si>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</si>
  <si>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</si>
  <si>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</si>
  <si>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</si>
  <si>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</si>
  <si>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</si>
  <si>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</si>
  <si>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</si>
  <si>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</si>
  <si>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</si>
  <si>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</si>
  <si>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</si>
  <si>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</si>
  <si>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</si>
  <si>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</si>
  <si>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</si>
  <si>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</si>
  <si>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</si>
  <si>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</si>
  <si>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</si>
  <si>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</si>
  <si>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</si>
  <si>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</si>
  <si>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</si>
  <si>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</si>
  <si>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14/06/20 - VENCIMENTO 19/06/20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</si>
</sst>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44109</v>
      </c>
      <c r="C7" s="47">
        <f t="shared" si="0"/>
        <v>33917</v>
      </c>
      <c r="D7" s="47">
        <f t="shared" si="0"/>
        <v>56255</v>
      </c>
      <c r="E7" s="47">
        <f t="shared" si="0"/>
        <v>25647</v>
      </c>
      <c r="F7" s="47">
        <f t="shared" si="0"/>
        <v>36176</v>
      </c>
      <c r="G7" s="47">
        <f t="shared" si="0"/>
        <v>43792</v>
      </c>
      <c r="H7" s="47">
        <f t="shared" si="0"/>
        <v>47857</v>
      </c>
      <c r="I7" s="47">
        <f t="shared" si="0"/>
        <v>57922</v>
      </c>
      <c r="J7" s="47">
        <f t="shared" si="0"/>
        <v>12133</v>
      </c>
      <c r="K7" s="47">
        <f t="shared" si="0"/>
        <v>357808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3385</v>
      </c>
      <c r="C8" s="45">
        <f t="shared" si="1"/>
        <v>3141</v>
      </c>
      <c r="D8" s="45">
        <f t="shared" si="1"/>
        <v>4582</v>
      </c>
      <c r="E8" s="45">
        <f t="shared" si="1"/>
        <v>2208</v>
      </c>
      <c r="F8" s="45">
        <f t="shared" si="1"/>
        <v>2631</v>
      </c>
      <c r="G8" s="45">
        <f t="shared" si="1"/>
        <v>2292</v>
      </c>
      <c r="H8" s="45">
        <f t="shared" si="1"/>
        <v>2246</v>
      </c>
      <c r="I8" s="45">
        <f t="shared" si="1"/>
        <v>3602</v>
      </c>
      <c r="J8" s="45">
        <f t="shared" si="1"/>
        <v>366</v>
      </c>
      <c r="K8" s="38">
        <f>SUM(B8:J8)</f>
        <v>24453</v>
      </c>
      <c r="L8"/>
      <c r="M8"/>
      <c r="N8"/>
    </row>
    <row r="9" spans="1:14" ht="16.5" customHeight="1">
      <c r="A9" s="22" t="s">
        <v>36</v>
      </c>
      <c r="B9" s="45">
        <v>3380</v>
      </c>
      <c r="C9" s="45">
        <v>3139</v>
      </c>
      <c r="D9" s="45">
        <v>4582</v>
      </c>
      <c r="E9" s="45">
        <v>2204</v>
      </c>
      <c r="F9" s="45">
        <v>2630</v>
      </c>
      <c r="G9" s="45">
        <v>2292</v>
      </c>
      <c r="H9" s="45">
        <v>2246</v>
      </c>
      <c r="I9" s="45">
        <v>3600</v>
      </c>
      <c r="J9" s="45">
        <v>366</v>
      </c>
      <c r="K9" s="38">
        <f>SUM(B9:J9)</f>
        <v>24439</v>
      </c>
      <c r="L9"/>
      <c r="M9"/>
      <c r="N9"/>
    </row>
    <row r="10" spans="1:14" ht="16.5" customHeight="1">
      <c r="A10" s="22" t="s">
        <v>35</v>
      </c>
      <c r="B10" s="45">
        <v>5</v>
      </c>
      <c r="C10" s="45">
        <v>2</v>
      </c>
      <c r="D10" s="45">
        <v>0</v>
      </c>
      <c r="E10" s="45">
        <v>4</v>
      </c>
      <c r="F10" s="45">
        <v>1</v>
      </c>
      <c r="G10" s="45">
        <v>0</v>
      </c>
      <c r="H10" s="45">
        <v>0</v>
      </c>
      <c r="I10" s="45">
        <v>2</v>
      </c>
      <c r="J10" s="45">
        <v>0</v>
      </c>
      <c r="K10" s="38">
        <f>SUM(B10:J10)</f>
        <v>14</v>
      </c>
      <c r="L10"/>
      <c r="M10"/>
      <c r="N10"/>
    </row>
    <row r="11" spans="1:14" ht="16.5" customHeight="1">
      <c r="A11" s="44" t="s">
        <v>34</v>
      </c>
      <c r="B11" s="43">
        <v>40724</v>
      </c>
      <c r="C11" s="43">
        <v>30776</v>
      </c>
      <c r="D11" s="43">
        <v>51673</v>
      </c>
      <c r="E11" s="43">
        <v>23439</v>
      </c>
      <c r="F11" s="43">
        <v>33545</v>
      </c>
      <c r="G11" s="43">
        <v>41500</v>
      </c>
      <c r="H11" s="43">
        <v>45611</v>
      </c>
      <c r="I11" s="43">
        <v>54320</v>
      </c>
      <c r="J11" s="43">
        <v>11767</v>
      </c>
      <c r="K11" s="38">
        <f>SUM(B11:J11)</f>
        <v>333355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2.628201134879839</v>
      </c>
      <c r="C15" s="39">
        <v>2.486757874413146</v>
      </c>
      <c r="D15" s="39">
        <v>1.855985916465658</v>
      </c>
      <c r="E15" s="39">
        <v>2.858616997130124</v>
      </c>
      <c r="F15" s="39">
        <v>2.170788643496387</v>
      </c>
      <c r="G15" s="39">
        <v>2.003468942658373</v>
      </c>
      <c r="H15" s="39">
        <v>2.125299690788349</v>
      </c>
      <c r="I15" s="39">
        <v>2.601989957295553</v>
      </c>
      <c r="J15" s="39">
        <v>3.221500956471734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433383.41000000003</v>
      </c>
      <c r="C17" s="36">
        <f t="shared" si="2"/>
        <v>343368.79000000004</v>
      </c>
      <c r="D17" s="36">
        <f t="shared" si="2"/>
        <v>456797.12</v>
      </c>
      <c r="E17" s="36">
        <f t="shared" si="2"/>
        <v>291434.12</v>
      </c>
      <c r="F17" s="36">
        <f t="shared" si="2"/>
        <v>323441.88999999996</v>
      </c>
      <c r="G17" s="36">
        <f t="shared" si="2"/>
        <v>354048.18</v>
      </c>
      <c r="H17" s="36">
        <f t="shared" si="2"/>
        <v>334122.70999999996</v>
      </c>
      <c r="I17" s="36">
        <f t="shared" si="2"/>
        <v>525038.03</v>
      </c>
      <c r="J17" s="36">
        <f t="shared" si="2"/>
        <v>148952.59999999998</v>
      </c>
      <c r="K17" s="36">
        <f aca="true" t="shared" si="3" ref="K17:K22">SUM(B17:J17)</f>
        <v>3210586.85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150005.89</v>
      </c>
      <c r="C18" s="30">
        <f t="shared" si="4"/>
        <v>126615.55</v>
      </c>
      <c r="D18" s="30">
        <f t="shared" si="4"/>
        <v>232631.3</v>
      </c>
      <c r="E18" s="30">
        <f t="shared" si="4"/>
        <v>92334.33</v>
      </c>
      <c r="F18" s="30">
        <f t="shared" si="4"/>
        <v>137732.88</v>
      </c>
      <c r="G18" s="30">
        <f t="shared" si="4"/>
        <v>168577.3</v>
      </c>
      <c r="H18" s="30">
        <f t="shared" si="4"/>
        <v>146853.99</v>
      </c>
      <c r="I18" s="30">
        <f t="shared" si="4"/>
        <v>179419.19</v>
      </c>
      <c r="J18" s="30">
        <f t="shared" si="4"/>
        <v>42580.76</v>
      </c>
      <c r="K18" s="30">
        <f t="shared" si="3"/>
        <v>1276751.19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244239.76</v>
      </c>
      <c r="C19" s="30">
        <f t="shared" si="5"/>
        <v>188246.67</v>
      </c>
      <c r="D19" s="30">
        <f t="shared" si="5"/>
        <v>199129.12</v>
      </c>
      <c r="E19" s="30">
        <f t="shared" si="5"/>
        <v>171614.16</v>
      </c>
      <c r="F19" s="30">
        <f t="shared" si="5"/>
        <v>161256.09</v>
      </c>
      <c r="G19" s="30">
        <f t="shared" si="5"/>
        <v>169162.08</v>
      </c>
      <c r="H19" s="30">
        <f t="shared" si="5"/>
        <v>165254.75</v>
      </c>
      <c r="I19" s="30">
        <f t="shared" si="5"/>
        <v>287427.74</v>
      </c>
      <c r="J19" s="30">
        <f t="shared" si="5"/>
        <v>94593.2</v>
      </c>
      <c r="K19" s="30">
        <f t="shared" si="3"/>
        <v>1680923.57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-14872</v>
      </c>
      <c r="C25" s="30">
        <f t="shared" si="6"/>
        <v>-13811.6</v>
      </c>
      <c r="D25" s="30">
        <f t="shared" si="6"/>
        <v>-20160.8</v>
      </c>
      <c r="E25" s="30">
        <f t="shared" si="6"/>
        <v>-9697.6</v>
      </c>
      <c r="F25" s="30">
        <f t="shared" si="6"/>
        <v>-11572</v>
      </c>
      <c r="G25" s="30">
        <f t="shared" si="6"/>
        <v>-10084.8</v>
      </c>
      <c r="H25" s="30">
        <f t="shared" si="6"/>
        <v>-9882.4</v>
      </c>
      <c r="I25" s="30">
        <f t="shared" si="6"/>
        <v>-15840</v>
      </c>
      <c r="J25" s="30">
        <f t="shared" si="6"/>
        <v>-1610.4</v>
      </c>
      <c r="K25" s="30">
        <f aca="true" t="shared" si="7" ref="K25:K33">SUM(B25:J25)</f>
        <v>-107531.59999999999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-14872</v>
      </c>
      <c r="C26" s="30">
        <f t="shared" si="8"/>
        <v>-13811.6</v>
      </c>
      <c r="D26" s="30">
        <f t="shared" si="8"/>
        <v>-20160.8</v>
      </c>
      <c r="E26" s="30">
        <f t="shared" si="8"/>
        <v>-9697.6</v>
      </c>
      <c r="F26" s="30">
        <f t="shared" si="8"/>
        <v>-11572</v>
      </c>
      <c r="G26" s="30">
        <f t="shared" si="8"/>
        <v>-10084.8</v>
      </c>
      <c r="H26" s="30">
        <f t="shared" si="8"/>
        <v>-9882.4</v>
      </c>
      <c r="I26" s="30">
        <f t="shared" si="8"/>
        <v>-15840</v>
      </c>
      <c r="J26" s="30">
        <f t="shared" si="8"/>
        <v>-1610.4</v>
      </c>
      <c r="K26" s="30">
        <f t="shared" si="7"/>
        <v>-107531.59999999999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-14872</v>
      </c>
      <c r="C27" s="30">
        <f aca="true" t="shared" si="9" ref="C27:J27">-ROUND((C9)*$E$3,2)</f>
        <v>-13811.6</v>
      </c>
      <c r="D27" s="30">
        <f t="shared" si="9"/>
        <v>-20160.8</v>
      </c>
      <c r="E27" s="30">
        <f t="shared" si="9"/>
        <v>-9697.6</v>
      </c>
      <c r="F27" s="30">
        <f t="shared" si="9"/>
        <v>-11572</v>
      </c>
      <c r="G27" s="30">
        <f t="shared" si="9"/>
        <v>-10084.8</v>
      </c>
      <c r="H27" s="30">
        <f t="shared" si="9"/>
        <v>-9882.4</v>
      </c>
      <c r="I27" s="30">
        <f t="shared" si="9"/>
        <v>-15840</v>
      </c>
      <c r="J27" s="30">
        <f t="shared" si="9"/>
        <v>-1610.4</v>
      </c>
      <c r="K27" s="30">
        <f t="shared" si="7"/>
        <v>-107531.59999999999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418511.41000000003</v>
      </c>
      <c r="C45" s="27">
        <f aca="true" t="shared" si="11" ref="C45:J45">IF(C17+C25+C46&lt;0,0,C17+C25+C46)</f>
        <v>329557.19000000006</v>
      </c>
      <c r="D45" s="27">
        <f t="shared" si="11"/>
        <v>436636.32</v>
      </c>
      <c r="E45" s="27">
        <f t="shared" si="11"/>
        <v>281736.52</v>
      </c>
      <c r="F45" s="27">
        <f t="shared" si="11"/>
        <v>311869.88999999996</v>
      </c>
      <c r="G45" s="27">
        <f t="shared" si="11"/>
        <v>343963.38</v>
      </c>
      <c r="H45" s="27">
        <f t="shared" si="11"/>
        <v>324240.30999999994</v>
      </c>
      <c r="I45" s="27">
        <f t="shared" si="11"/>
        <v>509198.03</v>
      </c>
      <c r="J45" s="27">
        <f t="shared" si="11"/>
        <v>147342.19999999998</v>
      </c>
      <c r="K45" s="20">
        <f>SUM(B45:J45)</f>
        <v>3103055.25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418511.39999999997</v>
      </c>
      <c r="C51" s="10">
        <f t="shared" si="13"/>
        <v>329557.19</v>
      </c>
      <c r="D51" s="10">
        <f t="shared" si="13"/>
        <v>436636.31</v>
      </c>
      <c r="E51" s="10">
        <f t="shared" si="13"/>
        <v>281736.52</v>
      </c>
      <c r="F51" s="10">
        <f t="shared" si="13"/>
        <v>311869.9</v>
      </c>
      <c r="G51" s="10">
        <f t="shared" si="13"/>
        <v>343963.39</v>
      </c>
      <c r="H51" s="10">
        <f t="shared" si="13"/>
        <v>324240.31</v>
      </c>
      <c r="I51" s="10">
        <f>SUM(I52:I64)</f>
        <v>509198.02</v>
      </c>
      <c r="J51" s="10">
        <f t="shared" si="13"/>
        <v>147342.21</v>
      </c>
      <c r="K51" s="5">
        <f>SUM(K52:K64)</f>
        <v>3103055.25</v>
      </c>
      <c r="L51" s="9"/>
    </row>
    <row r="52" spans="1:11" ht="16.5" customHeight="1">
      <c r="A52" s="7" t="s">
        <v>61</v>
      </c>
      <c r="B52" s="8">
        <v>365402.3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365402.3</v>
      </c>
    </row>
    <row r="53" spans="1:11" ht="16.5" customHeight="1">
      <c r="A53" s="7" t="s">
        <v>62</v>
      </c>
      <c r="B53" s="8">
        <v>53109.1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53109.1</v>
      </c>
    </row>
    <row r="54" spans="1:11" ht="16.5" customHeight="1">
      <c r="A54" s="7" t="s">
        <v>4</v>
      </c>
      <c r="B54" s="6">
        <v>0</v>
      </c>
      <c r="C54" s="8">
        <v>329557.19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329557.19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436636.31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436636.31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281736.52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281736.52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311869.9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311869.9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343963.39</v>
      </c>
      <c r="H58" s="6">
        <v>0</v>
      </c>
      <c r="I58" s="6">
        <v>0</v>
      </c>
      <c r="J58" s="6">
        <v>0</v>
      </c>
      <c r="K58" s="5">
        <f t="shared" si="14"/>
        <v>343963.39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324240.31</v>
      </c>
      <c r="I59" s="6">
        <v>0</v>
      </c>
      <c r="J59" s="6">
        <v>0</v>
      </c>
      <c r="K59" s="5">
        <f t="shared" si="14"/>
        <v>324240.31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173636.52</v>
      </c>
      <c r="J61" s="6">
        <v>0</v>
      </c>
      <c r="K61" s="5">
        <f t="shared" si="14"/>
        <v>173636.52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335561.5</v>
      </c>
      <c r="J62" s="6">
        <v>0</v>
      </c>
      <c r="K62" s="5">
        <f t="shared" si="14"/>
        <v>335561.5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147342.21</v>
      </c>
      <c r="K63" s="5">
        <f t="shared" si="14"/>
        <v>147342.21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2020-06-18T17:53:05Z</dcterms:modified>
  <cp:category/>
  <cp:version/>
  <cp:contentType/>
  <cp:contentStatus/>
</cp:coreProperties>
</file>