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<sst xmlns="http://schemas.openxmlformats.org/spreadsheetml/2006/main" count="72" uniqueCount="71">
  <si>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</si>
  <si>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</si>
  <si>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</si>
  <si>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</si>
  <si>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</si>
  <si>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</si>
  <si>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</si>
  <si>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</si>
  <si>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</si>
  <si>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</si>
  <si>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</si>
  <si>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</si>
  <si>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</si>
  <si>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</si>
  <si>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</si>
  <si>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</si>
  <si>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</si>
  <si>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</si>
  <si>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</si>
  <si>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</si>
  <si>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</si>
  <si>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</si>
  <si>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</si>
  <si>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</si>
  <si>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</si>
  <si>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</si>
  <si>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</si>
  <si>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</si>
  <si>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</si>
  <si>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</si>
  <si>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</si>
  <si>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</si>
  <si>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</si>
  <si>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</si>
  <si>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</si>
  <si>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</si>
  <si>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</si>
  <si>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</si>
  <si>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</si>
  <si>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</si>
  <si>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</si>
  <si>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</si>
  <si>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</si>
  <si>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</si>
  <si>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</si>
  <si>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</si>
  <si>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</si>
  <si>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</si>
  <si>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</si>
  <si>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</si>
  <si>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</si>
  <si>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</si>
  <si>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</si>
  <si>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</si>
  <si>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</si>
  <si>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</si>
  <si>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</si>
  <si>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</si>
  <si>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</si>
  <si>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</si>
  <si>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</si>
  <si>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</si>
  <si>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</si>
  <si>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</si>
  <si>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</si>
  <si>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</si>
  <si>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</si>
  <si>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</si>
  <si>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</si>
  <si>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</si>
  <si>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13/06/20 - VENCIMENTO 19/06/20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</si>
</sst>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97318</v>
      </c>
      <c r="C7" s="47">
        <f t="shared" si="0"/>
        <v>79586</v>
      </c>
      <c r="D7" s="47">
        <f t="shared" si="0"/>
        <v>123287</v>
      </c>
      <c r="E7" s="47">
        <f t="shared" si="0"/>
        <v>57489</v>
      </c>
      <c r="F7" s="47">
        <f t="shared" si="0"/>
        <v>68178</v>
      </c>
      <c r="G7" s="47">
        <f t="shared" si="0"/>
        <v>86950</v>
      </c>
      <c r="H7" s="47">
        <f t="shared" si="0"/>
        <v>94889</v>
      </c>
      <c r="I7" s="47">
        <f t="shared" si="0"/>
        <v>109390</v>
      </c>
      <c r="J7" s="47">
        <f t="shared" si="0"/>
        <v>22649</v>
      </c>
      <c r="K7" s="47">
        <f t="shared" si="0"/>
        <v>739736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7494</v>
      </c>
      <c r="C8" s="45">
        <f t="shared" si="1"/>
        <v>7459</v>
      </c>
      <c r="D8" s="45">
        <f t="shared" si="1"/>
        <v>9528</v>
      </c>
      <c r="E8" s="45">
        <f t="shared" si="1"/>
        <v>4824</v>
      </c>
      <c r="F8" s="45">
        <f t="shared" si="1"/>
        <v>5217</v>
      </c>
      <c r="G8" s="45">
        <f t="shared" si="1"/>
        <v>4260</v>
      </c>
      <c r="H8" s="45">
        <f t="shared" si="1"/>
        <v>3670</v>
      </c>
      <c r="I8" s="45">
        <f t="shared" si="1"/>
        <v>6690</v>
      </c>
      <c r="J8" s="45">
        <f t="shared" si="1"/>
        <v>682</v>
      </c>
      <c r="K8" s="38">
        <f>SUM(B8:J8)</f>
        <v>49824</v>
      </c>
      <c r="L8"/>
      <c r="M8"/>
      <c r="N8"/>
    </row>
    <row r="9" spans="1:14" ht="16.5" customHeight="1">
      <c r="A9" s="22" t="s">
        <v>36</v>
      </c>
      <c r="B9" s="45">
        <v>7487</v>
      </c>
      <c r="C9" s="45">
        <v>7457</v>
      </c>
      <c r="D9" s="45">
        <v>9528</v>
      </c>
      <c r="E9" s="45">
        <v>4813</v>
      </c>
      <c r="F9" s="45">
        <v>5216</v>
      </c>
      <c r="G9" s="45">
        <v>4260</v>
      </c>
      <c r="H9" s="45">
        <v>3670</v>
      </c>
      <c r="I9" s="45">
        <v>6683</v>
      </c>
      <c r="J9" s="45">
        <v>682</v>
      </c>
      <c r="K9" s="38">
        <f>SUM(B9:J9)</f>
        <v>49796</v>
      </c>
      <c r="L9"/>
      <c r="M9"/>
      <c r="N9"/>
    </row>
    <row r="10" spans="1:14" ht="16.5" customHeight="1">
      <c r="A10" s="22" t="s">
        <v>35</v>
      </c>
      <c r="B10" s="45">
        <v>7</v>
      </c>
      <c r="C10" s="45">
        <v>2</v>
      </c>
      <c r="D10" s="45">
        <v>0</v>
      </c>
      <c r="E10" s="45">
        <v>11</v>
      </c>
      <c r="F10" s="45">
        <v>1</v>
      </c>
      <c r="G10" s="45">
        <v>0</v>
      </c>
      <c r="H10" s="45">
        <v>0</v>
      </c>
      <c r="I10" s="45">
        <v>7</v>
      </c>
      <c r="J10" s="45">
        <v>0</v>
      </c>
      <c r="K10" s="38">
        <f>SUM(B10:J10)</f>
        <v>28</v>
      </c>
      <c r="L10"/>
      <c r="M10"/>
      <c r="N10"/>
    </row>
    <row r="11" spans="1:14" ht="16.5" customHeight="1">
      <c r="A11" s="44" t="s">
        <v>34</v>
      </c>
      <c r="B11" s="43">
        <v>89824</v>
      </c>
      <c r="C11" s="43">
        <v>72127</v>
      </c>
      <c r="D11" s="43">
        <v>113759</v>
      </c>
      <c r="E11" s="43">
        <v>52665</v>
      </c>
      <c r="F11" s="43">
        <v>62961</v>
      </c>
      <c r="G11" s="43">
        <v>82690</v>
      </c>
      <c r="H11" s="43">
        <v>91219</v>
      </c>
      <c r="I11" s="43">
        <v>102700</v>
      </c>
      <c r="J11" s="43">
        <v>21967</v>
      </c>
      <c r="K11" s="38">
        <f>SUM(B11:J11)</f>
        <v>689912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2.628201134879839</v>
      </c>
      <c r="C15" s="39">
        <v>2.486757874413146</v>
      </c>
      <c r="D15" s="39">
        <v>1.855985916465658</v>
      </c>
      <c r="E15" s="39">
        <v>2.858616997130124</v>
      </c>
      <c r="F15" s="39">
        <v>2.170788643496387</v>
      </c>
      <c r="G15" s="39">
        <v>2.003468942658373</v>
      </c>
      <c r="H15" s="39">
        <v>2.125299690788349</v>
      </c>
      <c r="I15" s="39">
        <v>2.601989957295553</v>
      </c>
      <c r="J15" s="39">
        <v>3.221500956471734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908964.71</v>
      </c>
      <c r="C17" s="36">
        <f t="shared" si="2"/>
        <v>767328.5499999999</v>
      </c>
      <c r="D17" s="36">
        <f t="shared" si="2"/>
        <v>971271.6399999999</v>
      </c>
      <c r="E17" s="36">
        <f t="shared" si="2"/>
        <v>619139.02</v>
      </c>
      <c r="F17" s="36">
        <f t="shared" si="2"/>
        <v>587933.43</v>
      </c>
      <c r="G17" s="36">
        <f t="shared" si="2"/>
        <v>686897.9600000001</v>
      </c>
      <c r="H17" s="36">
        <f t="shared" si="2"/>
        <v>640851.06</v>
      </c>
      <c r="I17" s="36">
        <f t="shared" si="2"/>
        <v>939866.1900000001</v>
      </c>
      <c r="J17" s="36">
        <f t="shared" si="2"/>
        <v>267845.02</v>
      </c>
      <c r="K17" s="36">
        <f aca="true" t="shared" si="3" ref="K17:K22">SUM(B17:J17)</f>
        <v>6390097.58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330959.05</v>
      </c>
      <c r="C18" s="30">
        <f t="shared" si="4"/>
        <v>297102.5</v>
      </c>
      <c r="D18" s="30">
        <f t="shared" si="4"/>
        <v>509828.73</v>
      </c>
      <c r="E18" s="30">
        <f t="shared" si="4"/>
        <v>206971.9</v>
      </c>
      <c r="F18" s="30">
        <f t="shared" si="4"/>
        <v>259574.1</v>
      </c>
      <c r="G18" s="30">
        <f t="shared" si="4"/>
        <v>334714.03</v>
      </c>
      <c r="H18" s="30">
        <f t="shared" si="4"/>
        <v>291176.39</v>
      </c>
      <c r="I18" s="30">
        <f t="shared" si="4"/>
        <v>338846.46</v>
      </c>
      <c r="J18" s="30">
        <f t="shared" si="4"/>
        <v>79486.67</v>
      </c>
      <c r="K18" s="30">
        <f t="shared" si="3"/>
        <v>2648659.83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538867.9</v>
      </c>
      <c r="C19" s="30">
        <f t="shared" si="5"/>
        <v>441719.48</v>
      </c>
      <c r="D19" s="30">
        <f t="shared" si="5"/>
        <v>436406.21</v>
      </c>
      <c r="E19" s="30">
        <f t="shared" si="5"/>
        <v>384681.49</v>
      </c>
      <c r="F19" s="30">
        <f t="shared" si="5"/>
        <v>303906.41</v>
      </c>
      <c r="G19" s="30">
        <f t="shared" si="5"/>
        <v>335875.13</v>
      </c>
      <c r="H19" s="30">
        <f t="shared" si="5"/>
        <v>327660.7</v>
      </c>
      <c r="I19" s="30">
        <f t="shared" si="5"/>
        <v>542828.63</v>
      </c>
      <c r="J19" s="30">
        <f t="shared" si="5"/>
        <v>176579.71</v>
      </c>
      <c r="K19" s="30">
        <f t="shared" si="3"/>
        <v>3488525.66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-32942.8</v>
      </c>
      <c r="C25" s="30">
        <f t="shared" si="6"/>
        <v>-32810.8</v>
      </c>
      <c r="D25" s="30">
        <f t="shared" si="6"/>
        <v>-41923.2</v>
      </c>
      <c r="E25" s="30">
        <f t="shared" si="6"/>
        <v>-21177.2</v>
      </c>
      <c r="F25" s="30">
        <f t="shared" si="6"/>
        <v>-22950.4</v>
      </c>
      <c r="G25" s="30">
        <f t="shared" si="6"/>
        <v>-18744</v>
      </c>
      <c r="H25" s="30">
        <f t="shared" si="6"/>
        <v>-16148</v>
      </c>
      <c r="I25" s="30">
        <f t="shared" si="6"/>
        <v>-29405.2</v>
      </c>
      <c r="J25" s="30">
        <f t="shared" si="6"/>
        <v>-3000.8</v>
      </c>
      <c r="K25" s="30">
        <f aca="true" t="shared" si="7" ref="K25:K33">SUM(B25:J25)</f>
        <v>-219102.4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-32942.8</v>
      </c>
      <c r="C26" s="30">
        <f t="shared" si="8"/>
        <v>-32810.8</v>
      </c>
      <c r="D26" s="30">
        <f t="shared" si="8"/>
        <v>-41923.2</v>
      </c>
      <c r="E26" s="30">
        <f t="shared" si="8"/>
        <v>-21177.2</v>
      </c>
      <c r="F26" s="30">
        <f t="shared" si="8"/>
        <v>-22950.4</v>
      </c>
      <c r="G26" s="30">
        <f t="shared" si="8"/>
        <v>-18744</v>
      </c>
      <c r="H26" s="30">
        <f t="shared" si="8"/>
        <v>-16148</v>
      </c>
      <c r="I26" s="30">
        <f t="shared" si="8"/>
        <v>-29405.2</v>
      </c>
      <c r="J26" s="30">
        <f t="shared" si="8"/>
        <v>-3000.8</v>
      </c>
      <c r="K26" s="30">
        <f t="shared" si="7"/>
        <v>-219102.4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-32942.8</v>
      </c>
      <c r="C27" s="30">
        <f aca="true" t="shared" si="9" ref="C27:J27">-ROUND((C9)*$E$3,2)</f>
        <v>-32810.8</v>
      </c>
      <c r="D27" s="30">
        <f t="shared" si="9"/>
        <v>-41923.2</v>
      </c>
      <c r="E27" s="30">
        <f t="shared" si="9"/>
        <v>-21177.2</v>
      </c>
      <c r="F27" s="30">
        <f t="shared" si="9"/>
        <v>-22950.4</v>
      </c>
      <c r="G27" s="30">
        <f t="shared" si="9"/>
        <v>-18744</v>
      </c>
      <c r="H27" s="30">
        <f t="shared" si="9"/>
        <v>-16148</v>
      </c>
      <c r="I27" s="30">
        <f t="shared" si="9"/>
        <v>-29405.2</v>
      </c>
      <c r="J27" s="30">
        <f t="shared" si="9"/>
        <v>-3000.8</v>
      </c>
      <c r="K27" s="30">
        <f t="shared" si="7"/>
        <v>-219102.4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876021.9099999999</v>
      </c>
      <c r="C45" s="27">
        <f aca="true" t="shared" si="11" ref="C45:J45">IF(C17+C25+C46&lt;0,0,C17+C25+C46)</f>
        <v>734517.7499999999</v>
      </c>
      <c r="D45" s="27">
        <f t="shared" si="11"/>
        <v>929348.44</v>
      </c>
      <c r="E45" s="27">
        <f t="shared" si="11"/>
        <v>597961.8200000001</v>
      </c>
      <c r="F45" s="27">
        <f t="shared" si="11"/>
        <v>564983.03</v>
      </c>
      <c r="G45" s="27">
        <f t="shared" si="11"/>
        <v>668153.9600000001</v>
      </c>
      <c r="H45" s="27">
        <f t="shared" si="11"/>
        <v>624703.06</v>
      </c>
      <c r="I45" s="27">
        <f t="shared" si="11"/>
        <v>910460.9900000001</v>
      </c>
      <c r="J45" s="27">
        <f t="shared" si="11"/>
        <v>264844.22000000003</v>
      </c>
      <c r="K45" s="20">
        <f>SUM(B45:J45)</f>
        <v>6170995.180000001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876021.9299999999</v>
      </c>
      <c r="C51" s="10">
        <f t="shared" si="13"/>
        <v>734517.74</v>
      </c>
      <c r="D51" s="10">
        <f t="shared" si="13"/>
        <v>929348.44</v>
      </c>
      <c r="E51" s="10">
        <f t="shared" si="13"/>
        <v>597961.82</v>
      </c>
      <c r="F51" s="10">
        <f t="shared" si="13"/>
        <v>564983.03</v>
      </c>
      <c r="G51" s="10">
        <f t="shared" si="13"/>
        <v>668153.96</v>
      </c>
      <c r="H51" s="10">
        <f t="shared" si="13"/>
        <v>624703.05</v>
      </c>
      <c r="I51" s="10">
        <f>SUM(I52:I64)</f>
        <v>910461</v>
      </c>
      <c r="J51" s="10">
        <f t="shared" si="13"/>
        <v>264844.21</v>
      </c>
      <c r="K51" s="5">
        <f>SUM(K52:K64)</f>
        <v>6170995.18</v>
      </c>
      <c r="L51" s="9"/>
    </row>
    <row r="52" spans="1:11" ht="16.5" customHeight="1">
      <c r="A52" s="7" t="s">
        <v>61</v>
      </c>
      <c r="B52" s="8">
        <v>765905.97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765905.97</v>
      </c>
    </row>
    <row r="53" spans="1:11" ht="16.5" customHeight="1">
      <c r="A53" s="7" t="s">
        <v>62</v>
      </c>
      <c r="B53" s="8">
        <v>110115.96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110115.96</v>
      </c>
    </row>
    <row r="54" spans="1:11" ht="16.5" customHeight="1">
      <c r="A54" s="7" t="s">
        <v>4</v>
      </c>
      <c r="B54" s="6">
        <v>0</v>
      </c>
      <c r="C54" s="8">
        <v>734517.74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734517.74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929348.44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929348.44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597961.82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597961.82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564983.03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564983.03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668153.96</v>
      </c>
      <c r="H58" s="6">
        <v>0</v>
      </c>
      <c r="I58" s="6">
        <v>0</v>
      </c>
      <c r="J58" s="6">
        <v>0</v>
      </c>
      <c r="K58" s="5">
        <f t="shared" si="14"/>
        <v>668153.96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624703.05</v>
      </c>
      <c r="I59" s="6">
        <v>0</v>
      </c>
      <c r="J59" s="6">
        <v>0</v>
      </c>
      <c r="K59" s="5">
        <f t="shared" si="14"/>
        <v>624703.05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341149.74</v>
      </c>
      <c r="J61" s="6">
        <v>0</v>
      </c>
      <c r="K61" s="5">
        <f t="shared" si="14"/>
        <v>341149.74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569311.26</v>
      </c>
      <c r="J62" s="6">
        <v>0</v>
      </c>
      <c r="K62" s="5">
        <f t="shared" si="14"/>
        <v>569311.26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264844.21</v>
      </c>
      <c r="K63" s="5">
        <f t="shared" si="14"/>
        <v>264844.21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2020-06-18T17:52:14Z</dcterms:modified>
  <cp:category/>
  <cp:version/>
  <cp:contentType/>
  <cp:contentStatus/>
</cp:coreProperties>
</file>