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<sst xmlns="http://schemas.openxmlformats.org/spreadsheetml/2006/main" count="74" uniqueCount="73">
  <si>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</si>
  <si>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</si>
  <si>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</si>
  <si>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</si>
  <si>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</si>
  <si>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</si>
  <si>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</si>
  <si>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</si>
  <si>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</si>
  <si>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</si>
  <si>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</si>
  <si>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</si>
  <si>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</si>
  <si>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</si>
  <si>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</si>
  <si>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</si>
  <si>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</si>
  <si>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</si>
  <si>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</si>
  <si>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</si>
  <si>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</si>
  <si>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</si>
  <si>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</si>
  <si>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</si>
  <si>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</si>
  <si>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</si>
  <si>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</si>
  <si>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</si>
  <si>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</si>
  <si>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</si>
  <si>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</si>
  <si>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</si>
  <si>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</si>
  <si>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</si>
  <si>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</si>
  <si>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</si>
  <si>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</si>
  <si>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</si>
  <si>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</si>
  <si>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</si>
  <si>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</si>
  <si>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</si>
  <si>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</si>
  <si>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</si>
  <si>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</si>
  <si>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</si>
  <si>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</si>
  <si>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</si>
  <si>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</si>
  <si>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</si>
  <si>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</si>
  <si>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</si>
  <si>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</si>
  <si>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</si>
  <si>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</si>
  <si>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</si>
  <si>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</si>
  <si>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</si>
  <si>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</si>
  <si>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</si>
  <si>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</si>
  <si>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</si>
  <si>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</si>
  <si>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</si>
  <si>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</si>
  <si>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</si>
  <si>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</si>
  <si>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</si>
  <si>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</si>
  <si>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12/06/20 - VENCIMENTO 19/06/20</t>
  </si>
  <si>
    <t>5.3. Revisão de Remuneração pelo Transporte Coletivo ¹</t>
  </si>
  <si>
    <t>¹ Rede da madrugada de abril/20.</t>
  </si>
  <si>
    <t xml:space="preserve">  Arla 32 17/03 a 30/04/20.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</si>
</sst>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155926</v>
      </c>
      <c r="C7" s="47">
        <f t="shared" si="0"/>
        <v>131001</v>
      </c>
      <c r="D7" s="47">
        <f t="shared" si="0"/>
        <v>198359</v>
      </c>
      <c r="E7" s="47">
        <f t="shared" si="0"/>
        <v>98704</v>
      </c>
      <c r="F7" s="47">
        <f t="shared" si="0"/>
        <v>108877</v>
      </c>
      <c r="G7" s="47">
        <f t="shared" si="0"/>
        <v>129726</v>
      </c>
      <c r="H7" s="47">
        <f t="shared" si="0"/>
        <v>142309</v>
      </c>
      <c r="I7" s="47">
        <f t="shared" si="0"/>
        <v>174899</v>
      </c>
      <c r="J7" s="47">
        <f t="shared" si="0"/>
        <v>43809</v>
      </c>
      <c r="K7" s="47">
        <f t="shared" si="0"/>
        <v>1183610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10556</v>
      </c>
      <c r="C8" s="45">
        <f t="shared" si="1"/>
        <v>9774</v>
      </c>
      <c r="D8" s="45">
        <f t="shared" si="1"/>
        <v>12398</v>
      </c>
      <c r="E8" s="45">
        <f t="shared" si="1"/>
        <v>6651</v>
      </c>
      <c r="F8" s="45">
        <f t="shared" si="1"/>
        <v>7678</v>
      </c>
      <c r="G8" s="45">
        <f t="shared" si="1"/>
        <v>5292</v>
      </c>
      <c r="H8" s="45">
        <f t="shared" si="1"/>
        <v>4734</v>
      </c>
      <c r="I8" s="45">
        <f t="shared" si="1"/>
        <v>9810</v>
      </c>
      <c r="J8" s="45">
        <f t="shared" si="1"/>
        <v>1266</v>
      </c>
      <c r="K8" s="38">
        <f>SUM(B8:J8)</f>
        <v>68159</v>
      </c>
      <c r="L8"/>
      <c r="M8"/>
      <c r="N8"/>
    </row>
    <row r="9" spans="1:14" ht="16.5" customHeight="1">
      <c r="A9" s="22" t="s">
        <v>35</v>
      </c>
      <c r="B9" s="45">
        <v>10553</v>
      </c>
      <c r="C9" s="45">
        <v>9772</v>
      </c>
      <c r="D9" s="45">
        <v>12397</v>
      </c>
      <c r="E9" s="45">
        <v>6642</v>
      </c>
      <c r="F9" s="45">
        <v>7677</v>
      </c>
      <c r="G9" s="45">
        <v>5287</v>
      </c>
      <c r="H9" s="45">
        <v>4734</v>
      </c>
      <c r="I9" s="45">
        <v>9803</v>
      </c>
      <c r="J9" s="45">
        <v>1266</v>
      </c>
      <c r="K9" s="38">
        <f>SUM(B9:J9)</f>
        <v>68131</v>
      </c>
      <c r="L9"/>
      <c r="M9"/>
      <c r="N9"/>
    </row>
    <row r="10" spans="1:14" ht="16.5" customHeight="1">
      <c r="A10" s="22" t="s">
        <v>34</v>
      </c>
      <c r="B10" s="45">
        <v>3</v>
      </c>
      <c r="C10" s="45">
        <v>2</v>
      </c>
      <c r="D10" s="45">
        <v>1</v>
      </c>
      <c r="E10" s="45">
        <v>9</v>
      </c>
      <c r="F10" s="45">
        <v>1</v>
      </c>
      <c r="G10" s="45">
        <v>5</v>
      </c>
      <c r="H10" s="45">
        <v>0</v>
      </c>
      <c r="I10" s="45">
        <v>7</v>
      </c>
      <c r="J10" s="45">
        <v>0</v>
      </c>
      <c r="K10" s="38">
        <f>SUM(B10:J10)</f>
        <v>28</v>
      </c>
      <c r="L10"/>
      <c r="M10"/>
      <c r="N10"/>
    </row>
    <row r="11" spans="1:14" ht="16.5" customHeight="1">
      <c r="A11" s="44" t="s">
        <v>33</v>
      </c>
      <c r="B11" s="43">
        <v>145370</v>
      </c>
      <c r="C11" s="43">
        <v>121227</v>
      </c>
      <c r="D11" s="43">
        <v>185961</v>
      </c>
      <c r="E11" s="43">
        <v>92053</v>
      </c>
      <c r="F11" s="43">
        <v>101199</v>
      </c>
      <c r="G11" s="43">
        <v>124434</v>
      </c>
      <c r="H11" s="43">
        <v>137575</v>
      </c>
      <c r="I11" s="43">
        <v>165089</v>
      </c>
      <c r="J11" s="43">
        <v>42543</v>
      </c>
      <c r="K11" s="38">
        <f>SUM(B11:J11)</f>
        <v>1115451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2.628201134879839</v>
      </c>
      <c r="C15" s="39">
        <v>2.486757874413146</v>
      </c>
      <c r="D15" s="39">
        <v>1.855985916465658</v>
      </c>
      <c r="E15" s="39">
        <v>2.858616997130124</v>
      </c>
      <c r="F15" s="39">
        <v>2.170788643496387</v>
      </c>
      <c r="G15" s="39">
        <v>2.003468942658373</v>
      </c>
      <c r="H15" s="39">
        <v>2.125299690788349</v>
      </c>
      <c r="I15" s="39">
        <v>2.601989957295553</v>
      </c>
      <c r="J15" s="39">
        <v>3.221500956471734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30</v>
      </c>
      <c r="B17" s="36">
        <f aca="true" t="shared" si="2" ref="B17:J17">B18+B19+B20+B21+B22</f>
        <v>1432802.23</v>
      </c>
      <c r="C17" s="36">
        <f t="shared" si="2"/>
        <v>1244630.22</v>
      </c>
      <c r="D17" s="36">
        <f t="shared" si="2"/>
        <v>1547453.64</v>
      </c>
      <c r="E17" s="36">
        <f t="shared" si="2"/>
        <v>1043307.01</v>
      </c>
      <c r="F17" s="36">
        <f t="shared" si="2"/>
        <v>924304.29</v>
      </c>
      <c r="G17" s="36">
        <f t="shared" si="2"/>
        <v>1016801.6000000001</v>
      </c>
      <c r="H17" s="36">
        <f t="shared" si="2"/>
        <v>950109.8200000001</v>
      </c>
      <c r="I17" s="36">
        <f t="shared" si="2"/>
        <v>1467863.7600000002</v>
      </c>
      <c r="J17" s="36">
        <f t="shared" si="2"/>
        <v>507076.97000000003</v>
      </c>
      <c r="K17" s="36">
        <f aca="true" t="shared" si="3" ref="K17:K22">SUM(B17:J17)</f>
        <v>10134349.540000001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530273.14</v>
      </c>
      <c r="C18" s="30">
        <f t="shared" si="4"/>
        <v>489039.83</v>
      </c>
      <c r="D18" s="30">
        <f t="shared" si="4"/>
        <v>820273.97</v>
      </c>
      <c r="E18" s="30">
        <f t="shared" si="4"/>
        <v>355354.14</v>
      </c>
      <c r="F18" s="30">
        <f t="shared" si="4"/>
        <v>414527.4</v>
      </c>
      <c r="G18" s="30">
        <f t="shared" si="4"/>
        <v>499380.24</v>
      </c>
      <c r="H18" s="30">
        <f t="shared" si="4"/>
        <v>436689.4</v>
      </c>
      <c r="I18" s="30">
        <f t="shared" si="4"/>
        <v>541767.14</v>
      </c>
      <c r="J18" s="30">
        <f t="shared" si="4"/>
        <v>153747.69</v>
      </c>
      <c r="K18" s="30">
        <f t="shared" si="3"/>
        <v>4241052.95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863391.33</v>
      </c>
      <c r="C19" s="30">
        <f t="shared" si="5"/>
        <v>727083.82</v>
      </c>
      <c r="D19" s="30">
        <f t="shared" si="5"/>
        <v>702142.97</v>
      </c>
      <c r="E19" s="30">
        <f t="shared" si="5"/>
        <v>660467.24</v>
      </c>
      <c r="F19" s="30">
        <f t="shared" si="5"/>
        <v>485323.97</v>
      </c>
      <c r="G19" s="30">
        <f t="shared" si="5"/>
        <v>501112.56</v>
      </c>
      <c r="H19" s="30">
        <f t="shared" si="5"/>
        <v>491406.45</v>
      </c>
      <c r="I19" s="30">
        <f t="shared" si="5"/>
        <v>867905.52</v>
      </c>
      <c r="J19" s="30">
        <f t="shared" si="5"/>
        <v>341550.64</v>
      </c>
      <c r="K19" s="30">
        <f t="shared" si="3"/>
        <v>5640384.499999999</v>
      </c>
      <c r="L19"/>
      <c r="M19"/>
      <c r="N19"/>
    </row>
    <row r="20" spans="1:14" ht="16.5" customHeight="1">
      <c r="A20" s="18" t="s">
        <v>27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26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25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24</v>
      </c>
      <c r="B25" s="30">
        <f aca="true" t="shared" si="6" ref="B25:J25">+B26+B31+B43</f>
        <v>150046.28</v>
      </c>
      <c r="C25" s="30">
        <f t="shared" si="6"/>
        <v>67496.88999999998</v>
      </c>
      <c r="D25" s="30">
        <f t="shared" si="6"/>
        <v>222854.88</v>
      </c>
      <c r="E25" s="30">
        <f t="shared" si="6"/>
        <v>236436.81999999998</v>
      </c>
      <c r="F25" s="30">
        <f t="shared" si="6"/>
        <v>86800.08</v>
      </c>
      <c r="G25" s="30">
        <f t="shared" si="6"/>
        <v>45175.67</v>
      </c>
      <c r="H25" s="30">
        <f t="shared" si="6"/>
        <v>60106.03999999999</v>
      </c>
      <c r="I25" s="30">
        <f t="shared" si="6"/>
        <v>47403.62000000001</v>
      </c>
      <c r="J25" s="30">
        <f t="shared" si="6"/>
        <v>37497.2</v>
      </c>
      <c r="K25" s="30">
        <f aca="true" t="shared" si="7" ref="K25:K33">SUM(B25:J25)</f>
        <v>953817.48</v>
      </c>
      <c r="L25"/>
      <c r="M25"/>
      <c r="N25"/>
    </row>
    <row r="26" spans="1:14" ht="16.5" customHeight="1">
      <c r="A26" s="18" t="s">
        <v>23</v>
      </c>
      <c r="B26" s="30">
        <f aca="true" t="shared" si="8" ref="B26:J26">B27+B28+B29+B30</f>
        <v>-87303.70999999999</v>
      </c>
      <c r="C26" s="30">
        <f t="shared" si="8"/>
        <v>-45327.15</v>
      </c>
      <c r="D26" s="30">
        <f t="shared" si="8"/>
        <v>-66983.39</v>
      </c>
      <c r="E26" s="30">
        <f t="shared" si="8"/>
        <v>-75278.47</v>
      </c>
      <c r="F26" s="30">
        <f t="shared" si="8"/>
        <v>-33778.8</v>
      </c>
      <c r="G26" s="30">
        <f t="shared" si="8"/>
        <v>-75316.62</v>
      </c>
      <c r="H26" s="30">
        <f t="shared" si="8"/>
        <v>-30809.829999999998</v>
      </c>
      <c r="I26" s="30">
        <f t="shared" si="8"/>
        <v>-58707.95</v>
      </c>
      <c r="J26" s="30">
        <f t="shared" si="8"/>
        <v>-10375.27</v>
      </c>
      <c r="K26" s="30">
        <f t="shared" si="7"/>
        <v>-483881.19</v>
      </c>
      <c r="L26"/>
      <c r="M26"/>
      <c r="N26"/>
    </row>
    <row r="27" spans="1:14" s="23" customFormat="1" ht="16.5" customHeight="1">
      <c r="A27" s="29" t="s">
        <v>59</v>
      </c>
      <c r="B27" s="30">
        <f>-ROUND((B9)*$E$3,2)</f>
        <v>-46433.2</v>
      </c>
      <c r="C27" s="30">
        <f aca="true" t="shared" si="9" ref="C27:J27">-ROUND((C9)*$E$3,2)</f>
        <v>-42996.8</v>
      </c>
      <c r="D27" s="30">
        <f t="shared" si="9"/>
        <v>-54546.8</v>
      </c>
      <c r="E27" s="30">
        <f t="shared" si="9"/>
        <v>-29224.8</v>
      </c>
      <c r="F27" s="30">
        <f t="shared" si="9"/>
        <v>-33778.8</v>
      </c>
      <c r="G27" s="30">
        <f t="shared" si="9"/>
        <v>-23262.8</v>
      </c>
      <c r="H27" s="30">
        <f t="shared" si="9"/>
        <v>-20829.6</v>
      </c>
      <c r="I27" s="30">
        <f t="shared" si="9"/>
        <v>-43133.2</v>
      </c>
      <c r="J27" s="30">
        <f t="shared" si="9"/>
        <v>-5570.4</v>
      </c>
      <c r="K27" s="30">
        <f t="shared" si="7"/>
        <v>-299776.39999999997</v>
      </c>
      <c r="L27" s="28"/>
      <c r="M27"/>
      <c r="N27"/>
    </row>
    <row r="28" spans="1:14" ht="16.5" customHeight="1">
      <c r="A28" s="25" t="s">
        <v>22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21</v>
      </c>
      <c r="B29" s="30">
        <v>-338.8</v>
      </c>
      <c r="C29" s="30">
        <v>-61.6</v>
      </c>
      <c r="D29" s="30">
        <v>-92.4</v>
      </c>
      <c r="E29" s="30">
        <v>-30.8</v>
      </c>
      <c r="F29" s="26">
        <v>0</v>
      </c>
      <c r="G29" s="30">
        <v>-30.8</v>
      </c>
      <c r="H29" s="30">
        <v>0</v>
      </c>
      <c r="I29" s="30">
        <v>0</v>
      </c>
      <c r="J29" s="30">
        <v>0</v>
      </c>
      <c r="K29" s="30">
        <f t="shared" si="7"/>
        <v>-554.4</v>
      </c>
      <c r="L29"/>
      <c r="M29"/>
      <c r="N29"/>
    </row>
    <row r="30" spans="1:14" ht="16.5" customHeight="1">
      <c r="A30" s="25" t="s">
        <v>20</v>
      </c>
      <c r="B30" s="30">
        <v>-40531.71</v>
      </c>
      <c r="C30" s="30">
        <v>-2268.75</v>
      </c>
      <c r="D30" s="30">
        <v>-12344.19</v>
      </c>
      <c r="E30" s="30">
        <v>-46022.87</v>
      </c>
      <c r="F30" s="26">
        <v>0</v>
      </c>
      <c r="G30" s="30">
        <v>-52023.02</v>
      </c>
      <c r="H30" s="30">
        <v>-9980.23</v>
      </c>
      <c r="I30" s="30">
        <v>-15574.75</v>
      </c>
      <c r="J30" s="30">
        <v>-4804.87</v>
      </c>
      <c r="K30" s="30">
        <f t="shared" si="7"/>
        <v>-183550.39</v>
      </c>
      <c r="L30"/>
      <c r="M30"/>
      <c r="N30"/>
    </row>
    <row r="31" spans="1:14" s="23" customFormat="1" ht="16.5" customHeight="1">
      <c r="A31" s="18" t="s">
        <v>19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18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16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13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70</v>
      </c>
      <c r="B43" s="30">
        <v>237349.99</v>
      </c>
      <c r="C43" s="30">
        <v>112824.04</v>
      </c>
      <c r="D43" s="30">
        <v>289838.27</v>
      </c>
      <c r="E43" s="30">
        <v>311715.29</v>
      </c>
      <c r="F43" s="30">
        <v>120578.88</v>
      </c>
      <c r="G43" s="30">
        <v>120492.29</v>
      </c>
      <c r="H43" s="30">
        <v>90915.87</v>
      </c>
      <c r="I43" s="30">
        <v>106111.57</v>
      </c>
      <c r="J43" s="30">
        <v>47872.47</v>
      </c>
      <c r="K43" s="30">
        <f>SUM(B43:J43)</f>
        <v>1437698.6700000004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1582848.51</v>
      </c>
      <c r="C45" s="27">
        <f aca="true" t="shared" si="11" ref="C45:J45">IF(C17+C25+C46&lt;0,0,C17+C25+C46)</f>
        <v>1312127.1099999999</v>
      </c>
      <c r="D45" s="27">
        <f t="shared" si="11"/>
        <v>1770308.52</v>
      </c>
      <c r="E45" s="27">
        <f t="shared" si="11"/>
        <v>1279743.83</v>
      </c>
      <c r="F45" s="27">
        <f t="shared" si="11"/>
        <v>1011104.37</v>
      </c>
      <c r="G45" s="27">
        <f t="shared" si="11"/>
        <v>1061977.27</v>
      </c>
      <c r="H45" s="27">
        <f t="shared" si="11"/>
        <v>1010215.8600000001</v>
      </c>
      <c r="I45" s="27">
        <f t="shared" si="11"/>
        <v>1515267.3800000004</v>
      </c>
      <c r="J45" s="27">
        <f t="shared" si="11"/>
        <v>544574.17</v>
      </c>
      <c r="K45" s="20">
        <f>SUM(B45:J45)</f>
        <v>11088167.020000001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1582848.51</v>
      </c>
      <c r="C51" s="10">
        <f t="shared" si="13"/>
        <v>1312127.12</v>
      </c>
      <c r="D51" s="10">
        <f t="shared" si="13"/>
        <v>1770308.52</v>
      </c>
      <c r="E51" s="10">
        <f t="shared" si="13"/>
        <v>1279743.84</v>
      </c>
      <c r="F51" s="10">
        <f t="shared" si="13"/>
        <v>1011104.38</v>
      </c>
      <c r="G51" s="10">
        <f t="shared" si="13"/>
        <v>1061977.26</v>
      </c>
      <c r="H51" s="10">
        <f t="shared" si="13"/>
        <v>1010215.86</v>
      </c>
      <c r="I51" s="10">
        <f>SUM(I52:I64)</f>
        <v>1515267.38</v>
      </c>
      <c r="J51" s="10">
        <f t="shared" si="13"/>
        <v>544574.16</v>
      </c>
      <c r="K51" s="5">
        <f>SUM(K52:K64)</f>
        <v>11088167.03</v>
      </c>
      <c r="L51" s="9"/>
    </row>
    <row r="52" spans="1:11" ht="16.5" customHeight="1">
      <c r="A52" s="7" t="s">
        <v>60</v>
      </c>
      <c r="B52" s="8">
        <v>1379297.56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1379297.56</v>
      </c>
    </row>
    <row r="53" spans="1:11" ht="16.5" customHeight="1">
      <c r="A53" s="7" t="s">
        <v>61</v>
      </c>
      <c r="B53" s="8">
        <v>203550.95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203550.95</v>
      </c>
    </row>
    <row r="54" spans="1:11" ht="16.5" customHeight="1">
      <c r="A54" s="7" t="s">
        <v>4</v>
      </c>
      <c r="B54" s="6">
        <v>0</v>
      </c>
      <c r="C54" s="8">
        <v>1312127.12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1312127.12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1770308.52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1770308.52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1279743.84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1279743.84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1011104.38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1011104.38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1061977.26</v>
      </c>
      <c r="H58" s="6">
        <v>0</v>
      </c>
      <c r="I58" s="6">
        <v>0</v>
      </c>
      <c r="J58" s="6">
        <v>0</v>
      </c>
      <c r="K58" s="5">
        <f t="shared" si="14"/>
        <v>1061977.26</v>
      </c>
    </row>
    <row r="59" spans="1:11" ht="16.5" customHeight="1">
      <c r="A59" s="7" t="s">
        <v>53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1010215.86</v>
      </c>
      <c r="I59" s="6">
        <v>0</v>
      </c>
      <c r="J59" s="6">
        <v>0</v>
      </c>
      <c r="K59" s="5">
        <f t="shared" si="14"/>
        <v>1010215.86</v>
      </c>
    </row>
    <row r="60" spans="1:11" ht="16.5" customHeight="1">
      <c r="A60" s="7" t="s">
        <v>54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588254.87</v>
      </c>
      <c r="J61" s="6">
        <v>0</v>
      </c>
      <c r="K61" s="5">
        <f t="shared" si="14"/>
        <v>588254.87</v>
      </c>
    </row>
    <row r="62" spans="1:11" ht="16.5" customHeight="1">
      <c r="A62" s="7" t="s">
        <v>56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927012.51</v>
      </c>
      <c r="J62" s="6">
        <v>0</v>
      </c>
      <c r="K62" s="5">
        <f t="shared" si="14"/>
        <v>927012.51</v>
      </c>
    </row>
    <row r="63" spans="1:11" ht="16.5" customHeight="1">
      <c r="A63" s="7" t="s">
        <v>57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544574.16</v>
      </c>
      <c r="K63" s="5">
        <f t="shared" si="14"/>
        <v>544574.16</v>
      </c>
    </row>
    <row r="64" spans="1:11" ht="18" customHeight="1">
      <c r="A64" s="4" t="s">
        <v>68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>
      <c r="A65" s="61" t="s">
        <v>71</v>
      </c>
    </row>
    <row r="66" ht="18" customHeight="1">
      <c r="A66" s="61" t="s">
        <v>72</v>
      </c>
    </row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2020-06-18T18:11:18Z</dcterms:modified>
  <cp:category/>
  <cp:version/>
  <cp:contentType/>
  <cp:contentStatus/>
</cp:coreProperties>
</file>