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<sst xmlns="http://schemas.openxmlformats.org/spreadsheetml/2006/main" count="72" uniqueCount="71">
  <si>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</si>
  <si>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</si>
  <si>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</si>
  <si>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</si>
  <si>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</si>
  <si>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</si>
  <si>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</si>
  <si>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</si>
  <si>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</si>
  <si>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</si>
  <si>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</si>
  <si>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</si>
  <si>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</si>
  <si>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</si>
  <si>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</si>
  <si>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</si>
  <si>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</si>
  <si>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</si>
  <si>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</si>
  <si>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</si>
  <si>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</si>
  <si>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</si>
  <si>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</si>
  <si>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</si>
  <si>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</si>
  <si>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</si>
  <si>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</si>
  <si>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</si>
  <si>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</si>
  <si>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</si>
  <si>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</si>
  <si>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</si>
  <si>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</si>
  <si>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</si>
  <si>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</si>
  <si>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</si>
  <si>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</si>
  <si>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</si>
  <si>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</si>
  <si>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</si>
  <si>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</si>
  <si>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</si>
  <si>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</si>
  <si>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</si>
  <si>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</si>
  <si>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</si>
  <si>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</si>
  <si>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</si>
  <si>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</si>
  <si>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</si>
  <si>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</si>
  <si>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</si>
  <si>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</si>
  <si>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</si>
  <si>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</si>
  <si>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</si>
  <si>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</si>
  <si>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</si>
  <si>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</si>
  <si>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</si>
  <si>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</si>
  <si>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</si>
  <si>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</si>
  <si>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</si>
  <si>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</si>
  <si>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</si>
  <si>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</si>
  <si>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</si>
  <si>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</si>
  <si>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</si>
  <si>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11/06/20 - VENCIMENTO 18/06/20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</si>
</sst>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136421</v>
      </c>
      <c r="C7" s="47">
        <f t="shared" si="0"/>
        <v>117489</v>
      </c>
      <c r="D7" s="47">
        <f t="shared" si="0"/>
        <v>178493</v>
      </c>
      <c r="E7" s="47">
        <f t="shared" si="0"/>
        <v>89681</v>
      </c>
      <c r="F7" s="47">
        <f t="shared" si="0"/>
        <v>96251</v>
      </c>
      <c r="G7" s="47">
        <f t="shared" si="0"/>
        <v>115074</v>
      </c>
      <c r="H7" s="47">
        <f t="shared" si="0"/>
        <v>123403</v>
      </c>
      <c r="I7" s="47">
        <f t="shared" si="0"/>
        <v>154255</v>
      </c>
      <c r="J7" s="47">
        <f t="shared" si="0"/>
        <v>39708</v>
      </c>
      <c r="K7" s="47">
        <f t="shared" si="0"/>
        <v>1050775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8616</v>
      </c>
      <c r="C8" s="45">
        <f t="shared" si="1"/>
        <v>8288</v>
      </c>
      <c r="D8" s="45">
        <f t="shared" si="1"/>
        <v>10466</v>
      </c>
      <c r="E8" s="45">
        <f t="shared" si="1"/>
        <v>5686</v>
      </c>
      <c r="F8" s="45">
        <f t="shared" si="1"/>
        <v>6380</v>
      </c>
      <c r="G8" s="45">
        <f t="shared" si="1"/>
        <v>4356</v>
      </c>
      <c r="H8" s="45">
        <f t="shared" si="1"/>
        <v>3758</v>
      </c>
      <c r="I8" s="45">
        <f t="shared" si="1"/>
        <v>7947</v>
      </c>
      <c r="J8" s="45">
        <f t="shared" si="1"/>
        <v>1040</v>
      </c>
      <c r="K8" s="38">
        <f>SUM(B8:J8)</f>
        <v>56537</v>
      </c>
      <c r="L8"/>
      <c r="M8"/>
      <c r="N8"/>
    </row>
    <row r="9" spans="1:14" ht="16.5" customHeight="1">
      <c r="A9" s="22" t="s">
        <v>36</v>
      </c>
      <c r="B9" s="45">
        <v>8611</v>
      </c>
      <c r="C9" s="45">
        <v>8287</v>
      </c>
      <c r="D9" s="45">
        <v>10465</v>
      </c>
      <c r="E9" s="45">
        <v>5680</v>
      </c>
      <c r="F9" s="45">
        <v>6378</v>
      </c>
      <c r="G9" s="45">
        <v>4356</v>
      </c>
      <c r="H9" s="45">
        <v>3758</v>
      </c>
      <c r="I9" s="45">
        <v>7943</v>
      </c>
      <c r="J9" s="45">
        <v>1040</v>
      </c>
      <c r="K9" s="38">
        <f>SUM(B9:J9)</f>
        <v>56518</v>
      </c>
      <c r="L9"/>
      <c r="M9"/>
      <c r="N9"/>
    </row>
    <row r="10" spans="1:14" ht="16.5" customHeight="1">
      <c r="A10" s="22" t="s">
        <v>35</v>
      </c>
      <c r="B10" s="45">
        <v>5</v>
      </c>
      <c r="C10" s="45">
        <v>1</v>
      </c>
      <c r="D10" s="45">
        <v>1</v>
      </c>
      <c r="E10" s="45">
        <v>6</v>
      </c>
      <c r="F10" s="45">
        <v>2</v>
      </c>
      <c r="G10" s="45">
        <v>0</v>
      </c>
      <c r="H10" s="45">
        <v>0</v>
      </c>
      <c r="I10" s="45">
        <v>4</v>
      </c>
      <c r="J10" s="45">
        <v>0</v>
      </c>
      <c r="K10" s="38">
        <f>SUM(B10:J10)</f>
        <v>19</v>
      </c>
      <c r="L10"/>
      <c r="M10"/>
      <c r="N10"/>
    </row>
    <row r="11" spans="1:14" ht="16.5" customHeight="1">
      <c r="A11" s="44" t="s">
        <v>34</v>
      </c>
      <c r="B11" s="43">
        <v>127805</v>
      </c>
      <c r="C11" s="43">
        <v>109201</v>
      </c>
      <c r="D11" s="43">
        <v>168027</v>
      </c>
      <c r="E11" s="43">
        <v>83995</v>
      </c>
      <c r="F11" s="43">
        <v>89871</v>
      </c>
      <c r="G11" s="43">
        <v>110718</v>
      </c>
      <c r="H11" s="43">
        <v>119645</v>
      </c>
      <c r="I11" s="43">
        <v>146308</v>
      </c>
      <c r="J11" s="43">
        <v>38668</v>
      </c>
      <c r="K11" s="38">
        <f>SUM(B11:J11)</f>
        <v>994238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2.665219088098629</v>
      </c>
      <c r="C15" s="39">
        <v>2.555311530072586</v>
      </c>
      <c r="D15" s="39">
        <v>1.838861276416579</v>
      </c>
      <c r="E15" s="39">
        <v>2.862374561813531</v>
      </c>
      <c r="F15" s="39">
        <v>2.203923086275227</v>
      </c>
      <c r="G15" s="39">
        <v>2.027732953277122</v>
      </c>
      <c r="H15" s="39">
        <v>2.179036274790765</v>
      </c>
      <c r="I15" s="39">
        <v>2.631108138162126</v>
      </c>
      <c r="J15" s="39">
        <v>3.393689961550666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1275640.94</v>
      </c>
      <c r="C17" s="36">
        <f t="shared" si="2"/>
        <v>1149261.58</v>
      </c>
      <c r="D17" s="36">
        <f t="shared" si="2"/>
        <v>1382340.8499999999</v>
      </c>
      <c r="E17" s="36">
        <f t="shared" si="2"/>
        <v>951659.1900000001</v>
      </c>
      <c r="F17" s="36">
        <f t="shared" si="2"/>
        <v>832094.7100000001</v>
      </c>
      <c r="G17" s="36">
        <f t="shared" si="2"/>
        <v>914548.5900000001</v>
      </c>
      <c r="H17" s="36">
        <f t="shared" si="2"/>
        <v>847159.33</v>
      </c>
      <c r="I17" s="36">
        <f t="shared" si="2"/>
        <v>1315387.9500000002</v>
      </c>
      <c r="J17" s="36">
        <f t="shared" si="2"/>
        <v>484707.08999999997</v>
      </c>
      <c r="K17" s="36">
        <f aca="true" t="shared" si="3" ref="K17:K22">SUM(B17:J17)</f>
        <v>9152800.23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463940.54</v>
      </c>
      <c r="C18" s="30">
        <f t="shared" si="4"/>
        <v>438598.19</v>
      </c>
      <c r="D18" s="30">
        <f t="shared" si="4"/>
        <v>738122.1</v>
      </c>
      <c r="E18" s="30">
        <f t="shared" si="4"/>
        <v>322869.54</v>
      </c>
      <c r="F18" s="30">
        <f t="shared" si="4"/>
        <v>366456.43</v>
      </c>
      <c r="G18" s="30">
        <f t="shared" si="4"/>
        <v>442977.36</v>
      </c>
      <c r="H18" s="30">
        <f t="shared" si="4"/>
        <v>378674.45</v>
      </c>
      <c r="I18" s="30">
        <f t="shared" si="4"/>
        <v>477820.29</v>
      </c>
      <c r="J18" s="30">
        <f t="shared" si="4"/>
        <v>139355.23</v>
      </c>
      <c r="K18" s="30">
        <f t="shared" si="3"/>
        <v>3768814.1300000004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772562.64</v>
      </c>
      <c r="C19" s="30">
        <f t="shared" si="5"/>
        <v>682156.82</v>
      </c>
      <c r="D19" s="30">
        <f t="shared" si="5"/>
        <v>619182.05</v>
      </c>
      <c r="E19" s="30">
        <f t="shared" si="5"/>
        <v>601304.02</v>
      </c>
      <c r="F19" s="30">
        <f t="shared" si="5"/>
        <v>441185.36</v>
      </c>
      <c r="G19" s="30">
        <f t="shared" si="5"/>
        <v>455262.43</v>
      </c>
      <c r="H19" s="30">
        <f t="shared" si="5"/>
        <v>446470.91</v>
      </c>
      <c r="I19" s="30">
        <f t="shared" si="5"/>
        <v>779376.56</v>
      </c>
      <c r="J19" s="30">
        <f t="shared" si="5"/>
        <v>333573.22</v>
      </c>
      <c r="K19" s="30">
        <f t="shared" si="3"/>
        <v>5131074.010000001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-37888.4</v>
      </c>
      <c r="C25" s="30">
        <f t="shared" si="6"/>
        <v>-36462.8</v>
      </c>
      <c r="D25" s="30">
        <f t="shared" si="6"/>
        <v>-46046</v>
      </c>
      <c r="E25" s="30">
        <f t="shared" si="6"/>
        <v>-24992</v>
      </c>
      <c r="F25" s="30">
        <f t="shared" si="6"/>
        <v>-28063.2</v>
      </c>
      <c r="G25" s="30">
        <f t="shared" si="6"/>
        <v>-19166.4</v>
      </c>
      <c r="H25" s="30">
        <f t="shared" si="6"/>
        <v>-16535.2</v>
      </c>
      <c r="I25" s="30">
        <f t="shared" si="6"/>
        <v>-34949.2</v>
      </c>
      <c r="J25" s="30">
        <f t="shared" si="6"/>
        <v>-4576</v>
      </c>
      <c r="K25" s="30">
        <f aca="true" t="shared" si="7" ref="K25:K33">SUM(B25:J25)</f>
        <v>-248679.2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-37888.4</v>
      </c>
      <c r="C26" s="30">
        <f t="shared" si="8"/>
        <v>-36462.8</v>
      </c>
      <c r="D26" s="30">
        <f t="shared" si="8"/>
        <v>-46046</v>
      </c>
      <c r="E26" s="30">
        <f t="shared" si="8"/>
        <v>-24992</v>
      </c>
      <c r="F26" s="30">
        <f t="shared" si="8"/>
        <v>-28063.2</v>
      </c>
      <c r="G26" s="30">
        <f t="shared" si="8"/>
        <v>-19166.4</v>
      </c>
      <c r="H26" s="30">
        <f t="shared" si="8"/>
        <v>-16535.2</v>
      </c>
      <c r="I26" s="30">
        <f t="shared" si="8"/>
        <v>-34949.2</v>
      </c>
      <c r="J26" s="30">
        <f t="shared" si="8"/>
        <v>-4576</v>
      </c>
      <c r="K26" s="30">
        <f t="shared" si="7"/>
        <v>-248679.2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-37888.4</v>
      </c>
      <c r="C27" s="30">
        <f aca="true" t="shared" si="9" ref="C27:J27">-ROUND((C9)*$E$3,2)</f>
        <v>-36462.8</v>
      </c>
      <c r="D27" s="30">
        <f t="shared" si="9"/>
        <v>-46046</v>
      </c>
      <c r="E27" s="30">
        <f t="shared" si="9"/>
        <v>-24992</v>
      </c>
      <c r="F27" s="30">
        <f t="shared" si="9"/>
        <v>-28063.2</v>
      </c>
      <c r="G27" s="30">
        <f t="shared" si="9"/>
        <v>-19166.4</v>
      </c>
      <c r="H27" s="30">
        <f t="shared" si="9"/>
        <v>-16535.2</v>
      </c>
      <c r="I27" s="30">
        <f t="shared" si="9"/>
        <v>-34949.2</v>
      </c>
      <c r="J27" s="30">
        <f t="shared" si="9"/>
        <v>-4576</v>
      </c>
      <c r="K27" s="30">
        <f t="shared" si="7"/>
        <v>-248679.2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1237752.54</v>
      </c>
      <c r="C45" s="27">
        <f aca="true" t="shared" si="11" ref="C45:J45">IF(C17+C25+C46&lt;0,0,C17+C25+C46)</f>
        <v>1112798.78</v>
      </c>
      <c r="D45" s="27">
        <f t="shared" si="11"/>
        <v>1336294.8499999999</v>
      </c>
      <c r="E45" s="27">
        <f t="shared" si="11"/>
        <v>926667.1900000001</v>
      </c>
      <c r="F45" s="27">
        <f t="shared" si="11"/>
        <v>804031.5100000001</v>
      </c>
      <c r="G45" s="27">
        <f t="shared" si="11"/>
        <v>895382.1900000001</v>
      </c>
      <c r="H45" s="27">
        <f t="shared" si="11"/>
        <v>830624.13</v>
      </c>
      <c r="I45" s="27">
        <f t="shared" si="11"/>
        <v>1280438.7500000002</v>
      </c>
      <c r="J45" s="27">
        <f t="shared" si="11"/>
        <v>480131.08999999997</v>
      </c>
      <c r="K45" s="20">
        <f>SUM(B45:J45)</f>
        <v>8904121.030000001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1237752.53</v>
      </c>
      <c r="C51" s="10">
        <f t="shared" si="13"/>
        <v>1112798.77</v>
      </c>
      <c r="D51" s="10">
        <f t="shared" si="13"/>
        <v>1336294.85</v>
      </c>
      <c r="E51" s="10">
        <f t="shared" si="13"/>
        <v>926667.17</v>
      </c>
      <c r="F51" s="10">
        <f t="shared" si="13"/>
        <v>804031.51</v>
      </c>
      <c r="G51" s="10">
        <f t="shared" si="13"/>
        <v>895382.19</v>
      </c>
      <c r="H51" s="10">
        <f t="shared" si="13"/>
        <v>830624.12</v>
      </c>
      <c r="I51" s="10">
        <f>SUM(I52:I64)</f>
        <v>1280438.75</v>
      </c>
      <c r="J51" s="10">
        <f t="shared" si="13"/>
        <v>480131.07</v>
      </c>
      <c r="K51" s="5">
        <f>SUM(K52:K64)</f>
        <v>8904120.96</v>
      </c>
      <c r="L51" s="9"/>
    </row>
    <row r="52" spans="1:11" ht="16.5" customHeight="1">
      <c r="A52" s="7" t="s">
        <v>61</v>
      </c>
      <c r="B52" s="8">
        <v>1081300.61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1081300.61</v>
      </c>
    </row>
    <row r="53" spans="1:11" ht="16.5" customHeight="1">
      <c r="A53" s="7" t="s">
        <v>62</v>
      </c>
      <c r="B53" s="8">
        <v>156451.92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156451.92</v>
      </c>
    </row>
    <row r="54" spans="1:11" ht="16.5" customHeight="1">
      <c r="A54" s="7" t="s">
        <v>4</v>
      </c>
      <c r="B54" s="6">
        <v>0</v>
      </c>
      <c r="C54" s="8">
        <v>1112798.77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1112798.77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1336294.85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1336294.85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926667.17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926667.17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804031.51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804031.51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895382.19</v>
      </c>
      <c r="H58" s="6">
        <v>0</v>
      </c>
      <c r="I58" s="6">
        <v>0</v>
      </c>
      <c r="J58" s="6">
        <v>0</v>
      </c>
      <c r="K58" s="5">
        <f t="shared" si="14"/>
        <v>895382.19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830624.12</v>
      </c>
      <c r="I59" s="6">
        <v>0</v>
      </c>
      <c r="J59" s="6">
        <v>0</v>
      </c>
      <c r="K59" s="5">
        <f t="shared" si="14"/>
        <v>830624.12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475554.95</v>
      </c>
      <c r="J61" s="6">
        <v>0</v>
      </c>
      <c r="K61" s="5">
        <f t="shared" si="14"/>
        <v>475554.95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804883.8</v>
      </c>
      <c r="J62" s="6">
        <v>0</v>
      </c>
      <c r="K62" s="5">
        <f t="shared" si="14"/>
        <v>804883.8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480131.07</v>
      </c>
      <c r="K63" s="5">
        <f t="shared" si="14"/>
        <v>480131.07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2020-06-18T11:59:19Z</dcterms:modified>
  <cp:category/>
  <cp:version/>
  <cp:contentType/>
  <cp:contentStatus/>
</cp:coreProperties>
</file>