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<sst xmlns="http://schemas.openxmlformats.org/spreadsheetml/2006/main" count="72" uniqueCount="71">
  <si>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</si>
  <si>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</si>
  <si>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</si>
  <si>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</si>
  <si>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</si>
  <si>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</si>
  <si>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</si>
  <si>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</si>
  <si>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</si>
  <si>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</si>
  <si>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</si>
  <si>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</si>
  <si>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</si>
  <si>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</si>
  <si>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</si>
  <si>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</si>
  <si>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</si>
  <si>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</si>
  <si>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</si>
  <si>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</si>
  <si>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</si>
  <si>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</si>
  <si>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</si>
  <si>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</si>
  <si>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</si>
  <si>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</si>
  <si>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</si>
  <si>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</si>
  <si>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</si>
  <si>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</si>
  <si>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</si>
  <si>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</si>
  <si>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</si>
  <si>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</si>
  <si>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</si>
  <si>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</si>
  <si>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</si>
  <si>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</si>
  <si>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</si>
  <si>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</si>
  <si>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</si>
  <si>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</si>
  <si>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</si>
  <si>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</si>
  <si>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</si>
  <si>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</si>
  <si>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</si>
  <si>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</si>
  <si>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</si>
  <si>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</si>
  <si>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</si>
  <si>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</si>
  <si>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</si>
  <si>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</si>
  <si>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</si>
  <si>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</si>
  <si>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</si>
  <si>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</si>
  <si>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</si>
  <si>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</si>
  <si>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</si>
  <si>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</si>
  <si>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</si>
  <si>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</si>
  <si>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</si>
  <si>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</si>
  <si>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</si>
  <si>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</si>
  <si>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</si>
  <si>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</si>
  <si>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10/06/20 - VENCIMENTO 18/06/20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</si>
</sst>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154910</v>
      </c>
      <c r="C7" s="47">
        <f t="shared" si="0"/>
        <v>129158</v>
      </c>
      <c r="D7" s="47">
        <f t="shared" si="0"/>
        <v>201821</v>
      </c>
      <c r="E7" s="47">
        <f t="shared" si="0"/>
        <v>99350</v>
      </c>
      <c r="F7" s="47">
        <f t="shared" si="0"/>
        <v>108021</v>
      </c>
      <c r="G7" s="47">
        <f t="shared" si="0"/>
        <v>129098</v>
      </c>
      <c r="H7" s="47">
        <f t="shared" si="0"/>
        <v>139548</v>
      </c>
      <c r="I7" s="47">
        <f t="shared" si="0"/>
        <v>175168</v>
      </c>
      <c r="J7" s="47">
        <f t="shared" si="0"/>
        <v>41505</v>
      </c>
      <c r="K7" s="47">
        <f t="shared" si="0"/>
        <v>1178579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9370</v>
      </c>
      <c r="C8" s="45">
        <f t="shared" si="1"/>
        <v>8491</v>
      </c>
      <c r="D8" s="45">
        <f t="shared" si="1"/>
        <v>11304</v>
      </c>
      <c r="E8" s="45">
        <f t="shared" si="1"/>
        <v>6257</v>
      </c>
      <c r="F8" s="45">
        <f t="shared" si="1"/>
        <v>7045</v>
      </c>
      <c r="G8" s="45">
        <f t="shared" si="1"/>
        <v>4558</v>
      </c>
      <c r="H8" s="45">
        <f t="shared" si="1"/>
        <v>4247</v>
      </c>
      <c r="I8" s="45">
        <f t="shared" si="1"/>
        <v>9029</v>
      </c>
      <c r="J8" s="45">
        <f t="shared" si="1"/>
        <v>1102</v>
      </c>
      <c r="K8" s="38">
        <f>SUM(B8:J8)</f>
        <v>61403</v>
      </c>
      <c r="L8"/>
      <c r="M8"/>
      <c r="N8"/>
    </row>
    <row r="9" spans="1:14" ht="16.5" customHeight="1">
      <c r="A9" s="22" t="s">
        <v>36</v>
      </c>
      <c r="B9" s="45">
        <v>9363</v>
      </c>
      <c r="C9" s="45">
        <v>8488</v>
      </c>
      <c r="D9" s="45">
        <v>11303</v>
      </c>
      <c r="E9" s="45">
        <v>6244</v>
      </c>
      <c r="F9" s="45">
        <v>7041</v>
      </c>
      <c r="G9" s="45">
        <v>4558</v>
      </c>
      <c r="H9" s="45">
        <v>4247</v>
      </c>
      <c r="I9" s="45">
        <v>9021</v>
      </c>
      <c r="J9" s="45">
        <v>1102</v>
      </c>
      <c r="K9" s="38">
        <f>SUM(B9:J9)</f>
        <v>61367</v>
      </c>
      <c r="L9"/>
      <c r="M9"/>
      <c r="N9"/>
    </row>
    <row r="10" spans="1:14" ht="16.5" customHeight="1">
      <c r="A10" s="22" t="s">
        <v>35</v>
      </c>
      <c r="B10" s="45">
        <v>7</v>
      </c>
      <c r="C10" s="45">
        <v>3</v>
      </c>
      <c r="D10" s="45">
        <v>1</v>
      </c>
      <c r="E10" s="45">
        <v>13</v>
      </c>
      <c r="F10" s="45">
        <v>4</v>
      </c>
      <c r="G10" s="45">
        <v>0</v>
      </c>
      <c r="H10" s="45">
        <v>0</v>
      </c>
      <c r="I10" s="45">
        <v>8</v>
      </c>
      <c r="J10" s="45">
        <v>0</v>
      </c>
      <c r="K10" s="38">
        <f>SUM(B10:J10)</f>
        <v>36</v>
      </c>
      <c r="L10"/>
      <c r="M10"/>
      <c r="N10"/>
    </row>
    <row r="11" spans="1:14" ht="16.5" customHeight="1">
      <c r="A11" s="44" t="s">
        <v>34</v>
      </c>
      <c r="B11" s="43">
        <v>145540</v>
      </c>
      <c r="C11" s="43">
        <v>120667</v>
      </c>
      <c r="D11" s="43">
        <v>190517</v>
      </c>
      <c r="E11" s="43">
        <v>93093</v>
      </c>
      <c r="F11" s="43">
        <v>100976</v>
      </c>
      <c r="G11" s="43">
        <v>124540</v>
      </c>
      <c r="H11" s="43">
        <v>135301</v>
      </c>
      <c r="I11" s="43">
        <v>166139</v>
      </c>
      <c r="J11" s="43">
        <v>40403</v>
      </c>
      <c r="K11" s="38">
        <f>SUM(B11:J11)</f>
        <v>1117176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2.665219088098629</v>
      </c>
      <c r="C15" s="39">
        <v>2.555311530072586</v>
      </c>
      <c r="D15" s="39">
        <v>1.838861276416579</v>
      </c>
      <c r="E15" s="39">
        <v>2.862374561813531</v>
      </c>
      <c r="F15" s="39">
        <v>2.203923086275227</v>
      </c>
      <c r="G15" s="39">
        <v>2.027732953277122</v>
      </c>
      <c r="H15" s="39">
        <v>2.179036274790765</v>
      </c>
      <c r="I15" s="39">
        <v>2.631108138162126</v>
      </c>
      <c r="J15" s="39">
        <v>3.393689961550666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1443222.9600000002</v>
      </c>
      <c r="C17" s="36">
        <f t="shared" si="2"/>
        <v>1260574.89</v>
      </c>
      <c r="D17" s="36">
        <f t="shared" si="2"/>
        <v>1559732.6300000001</v>
      </c>
      <c r="E17" s="36">
        <f t="shared" si="2"/>
        <v>1051299.39</v>
      </c>
      <c r="F17" s="36">
        <f t="shared" si="2"/>
        <v>930856.7300000001</v>
      </c>
      <c r="G17" s="36">
        <f t="shared" si="2"/>
        <v>1024016.54</v>
      </c>
      <c r="H17" s="36">
        <f t="shared" si="2"/>
        <v>955114.32</v>
      </c>
      <c r="I17" s="36">
        <f t="shared" si="2"/>
        <v>1485831.4300000002</v>
      </c>
      <c r="J17" s="36">
        <f t="shared" si="2"/>
        <v>506109.63</v>
      </c>
      <c r="K17" s="36">
        <f aca="true" t="shared" si="3" ref="K17:K22">SUM(B17:J17)</f>
        <v>10216758.520000001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526817.93</v>
      </c>
      <c r="C18" s="30">
        <f t="shared" si="4"/>
        <v>482159.73</v>
      </c>
      <c r="D18" s="30">
        <f t="shared" si="4"/>
        <v>834590.38</v>
      </c>
      <c r="E18" s="30">
        <f t="shared" si="4"/>
        <v>357679.87</v>
      </c>
      <c r="F18" s="30">
        <f t="shared" si="4"/>
        <v>411268.35</v>
      </c>
      <c r="G18" s="30">
        <f t="shared" si="4"/>
        <v>496962.75</v>
      </c>
      <c r="H18" s="30">
        <f t="shared" si="4"/>
        <v>428216.99</v>
      </c>
      <c r="I18" s="30">
        <f t="shared" si="4"/>
        <v>542600.4</v>
      </c>
      <c r="J18" s="30">
        <f t="shared" si="4"/>
        <v>145661.8</v>
      </c>
      <c r="K18" s="30">
        <f t="shared" si="3"/>
        <v>4225958.2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877267.27</v>
      </c>
      <c r="C19" s="30">
        <f t="shared" si="5"/>
        <v>749908.59</v>
      </c>
      <c r="D19" s="30">
        <f t="shared" si="5"/>
        <v>700105.55</v>
      </c>
      <c r="E19" s="30">
        <f t="shared" si="5"/>
        <v>666133.89</v>
      </c>
      <c r="F19" s="30">
        <f t="shared" si="5"/>
        <v>495135.46</v>
      </c>
      <c r="G19" s="30">
        <f t="shared" si="5"/>
        <v>510744.99</v>
      </c>
      <c r="H19" s="30">
        <f t="shared" si="5"/>
        <v>504883.36</v>
      </c>
      <c r="I19" s="30">
        <f t="shared" si="5"/>
        <v>885039.93</v>
      </c>
      <c r="J19" s="30">
        <f t="shared" si="5"/>
        <v>348669.19</v>
      </c>
      <c r="K19" s="30">
        <f t="shared" si="3"/>
        <v>5737888.23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-90510.07999999999</v>
      </c>
      <c r="C25" s="30">
        <f t="shared" si="6"/>
        <v>-40378.20999999999</v>
      </c>
      <c r="D25" s="30">
        <f t="shared" si="6"/>
        <v>-61393.27</v>
      </c>
      <c r="E25" s="30">
        <f t="shared" si="6"/>
        <v>-74767.88</v>
      </c>
      <c r="F25" s="30">
        <f t="shared" si="6"/>
        <v>-30980.4</v>
      </c>
      <c r="G25" s="30">
        <f t="shared" si="6"/>
        <v>-81101.72</v>
      </c>
      <c r="H25" s="30">
        <f t="shared" si="6"/>
        <v>-29575.62</v>
      </c>
      <c r="I25" s="30">
        <f t="shared" si="6"/>
        <v>-56685.07</v>
      </c>
      <c r="J25" s="30">
        <f t="shared" si="6"/>
        <v>-10091.1</v>
      </c>
      <c r="K25" s="30">
        <f aca="true" t="shared" si="7" ref="K25:K33">SUM(B25:J25)</f>
        <v>-475483.3499999999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-90510.07999999999</v>
      </c>
      <c r="C26" s="30">
        <f t="shared" si="8"/>
        <v>-40378.20999999999</v>
      </c>
      <c r="D26" s="30">
        <f t="shared" si="8"/>
        <v>-61393.27</v>
      </c>
      <c r="E26" s="30">
        <f t="shared" si="8"/>
        <v>-74767.88</v>
      </c>
      <c r="F26" s="30">
        <f t="shared" si="8"/>
        <v>-30980.4</v>
      </c>
      <c r="G26" s="30">
        <f t="shared" si="8"/>
        <v>-81101.72</v>
      </c>
      <c r="H26" s="30">
        <f t="shared" si="8"/>
        <v>-29575.62</v>
      </c>
      <c r="I26" s="30">
        <f t="shared" si="8"/>
        <v>-56685.07</v>
      </c>
      <c r="J26" s="30">
        <f t="shared" si="8"/>
        <v>-10091.1</v>
      </c>
      <c r="K26" s="30">
        <f t="shared" si="7"/>
        <v>-475483.3499999999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-41197.2</v>
      </c>
      <c r="C27" s="30">
        <f aca="true" t="shared" si="9" ref="C27:J27">-ROUND((C9)*$E$3,2)</f>
        <v>-37347.2</v>
      </c>
      <c r="D27" s="30">
        <f t="shared" si="9"/>
        <v>-49733.2</v>
      </c>
      <c r="E27" s="30">
        <f t="shared" si="9"/>
        <v>-27473.6</v>
      </c>
      <c r="F27" s="30">
        <f t="shared" si="9"/>
        <v>-30980.4</v>
      </c>
      <c r="G27" s="30">
        <f t="shared" si="9"/>
        <v>-20055.2</v>
      </c>
      <c r="H27" s="30">
        <f t="shared" si="9"/>
        <v>-18686.8</v>
      </c>
      <c r="I27" s="30">
        <f t="shared" si="9"/>
        <v>-39692.4</v>
      </c>
      <c r="J27" s="30">
        <f t="shared" si="9"/>
        <v>-4848.8</v>
      </c>
      <c r="K27" s="30">
        <f t="shared" si="7"/>
        <v>-270014.8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-277.2</v>
      </c>
      <c r="C29" s="30">
        <v>-61.6</v>
      </c>
      <c r="D29" s="30">
        <v>-61.6</v>
      </c>
      <c r="E29" s="30">
        <v>-61.6</v>
      </c>
      <c r="F29" s="26">
        <v>0</v>
      </c>
      <c r="G29" s="30">
        <v>-30.8</v>
      </c>
      <c r="H29" s="30">
        <v>0</v>
      </c>
      <c r="I29" s="30">
        <v>0</v>
      </c>
      <c r="J29" s="30">
        <v>0</v>
      </c>
      <c r="K29" s="30">
        <f t="shared" si="7"/>
        <v>-492.80000000000007</v>
      </c>
      <c r="L29"/>
      <c r="M29"/>
      <c r="N29"/>
    </row>
    <row r="30" spans="1:14" ht="16.5" customHeight="1">
      <c r="A30" s="25" t="s">
        <v>21</v>
      </c>
      <c r="B30" s="30">
        <v>-49035.68</v>
      </c>
      <c r="C30" s="30">
        <v>-2969.41</v>
      </c>
      <c r="D30" s="30">
        <v>-11598.47</v>
      </c>
      <c r="E30" s="30">
        <v>-47232.68</v>
      </c>
      <c r="F30" s="26">
        <v>0</v>
      </c>
      <c r="G30" s="30">
        <v>-61015.72</v>
      </c>
      <c r="H30" s="30">
        <v>-10888.82</v>
      </c>
      <c r="I30" s="30">
        <v>-16992.67</v>
      </c>
      <c r="J30" s="30">
        <v>-5242.3</v>
      </c>
      <c r="K30" s="30">
        <f t="shared" si="7"/>
        <v>-204975.75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1352712.8800000001</v>
      </c>
      <c r="C45" s="27">
        <f aca="true" t="shared" si="11" ref="C45:J45">IF(C17+C25+C46&lt;0,0,C17+C25+C46)</f>
        <v>1220196.68</v>
      </c>
      <c r="D45" s="27">
        <f t="shared" si="11"/>
        <v>1498339.36</v>
      </c>
      <c r="E45" s="27">
        <f t="shared" si="11"/>
        <v>976531.5099999999</v>
      </c>
      <c r="F45" s="27">
        <f t="shared" si="11"/>
        <v>899876.3300000001</v>
      </c>
      <c r="G45" s="27">
        <f t="shared" si="11"/>
        <v>942914.8200000001</v>
      </c>
      <c r="H45" s="27">
        <f t="shared" si="11"/>
        <v>925538.7</v>
      </c>
      <c r="I45" s="27">
        <f t="shared" si="11"/>
        <v>1429146.36</v>
      </c>
      <c r="J45" s="27">
        <f t="shared" si="11"/>
        <v>496018.53</v>
      </c>
      <c r="K45" s="20">
        <f>SUM(B45:J45)</f>
        <v>9741275.17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1352712.88</v>
      </c>
      <c r="C51" s="10">
        <f t="shared" si="13"/>
        <v>1220196.68</v>
      </c>
      <c r="D51" s="10">
        <f t="shared" si="13"/>
        <v>1498339.36</v>
      </c>
      <c r="E51" s="10">
        <f t="shared" si="13"/>
        <v>976531.51</v>
      </c>
      <c r="F51" s="10">
        <f t="shared" si="13"/>
        <v>899876.34</v>
      </c>
      <c r="G51" s="10">
        <f t="shared" si="13"/>
        <v>942914.82</v>
      </c>
      <c r="H51" s="10">
        <f t="shared" si="13"/>
        <v>925538.71</v>
      </c>
      <c r="I51" s="10">
        <f>SUM(I52:I64)</f>
        <v>1429146.35</v>
      </c>
      <c r="J51" s="10">
        <f t="shared" si="13"/>
        <v>496018.52</v>
      </c>
      <c r="K51" s="5">
        <f>SUM(K52:K64)</f>
        <v>9741275.17</v>
      </c>
      <c r="L51" s="9"/>
    </row>
    <row r="52" spans="1:11" ht="16.5" customHeight="1">
      <c r="A52" s="7" t="s">
        <v>61</v>
      </c>
      <c r="B52" s="8">
        <v>1181729.97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1181729.97</v>
      </c>
    </row>
    <row r="53" spans="1:11" ht="16.5" customHeight="1">
      <c r="A53" s="7" t="s">
        <v>62</v>
      </c>
      <c r="B53" s="8">
        <v>170982.91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170982.91</v>
      </c>
    </row>
    <row r="54" spans="1:11" ht="16.5" customHeight="1">
      <c r="A54" s="7" t="s">
        <v>4</v>
      </c>
      <c r="B54" s="6">
        <v>0</v>
      </c>
      <c r="C54" s="8">
        <v>1220196.68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1220196.68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1498339.36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1498339.36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976531.51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976531.51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899876.34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899876.34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942914.82</v>
      </c>
      <c r="H58" s="6">
        <v>0</v>
      </c>
      <c r="I58" s="6">
        <v>0</v>
      </c>
      <c r="J58" s="6">
        <v>0</v>
      </c>
      <c r="K58" s="5">
        <f t="shared" si="14"/>
        <v>942914.82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925538.71</v>
      </c>
      <c r="I59" s="6">
        <v>0</v>
      </c>
      <c r="J59" s="6">
        <v>0</v>
      </c>
      <c r="K59" s="5">
        <f t="shared" si="14"/>
        <v>925538.71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539788.58</v>
      </c>
      <c r="J61" s="6">
        <v>0</v>
      </c>
      <c r="K61" s="5">
        <f t="shared" si="14"/>
        <v>539788.58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889357.77</v>
      </c>
      <c r="J62" s="6">
        <v>0</v>
      </c>
      <c r="K62" s="5">
        <f t="shared" si="14"/>
        <v>889357.77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496018.52</v>
      </c>
      <c r="K63" s="5">
        <f t="shared" si="14"/>
        <v>496018.52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2020-06-18T11:57:18Z</dcterms:modified>
  <cp:category/>
  <cp:version/>
  <cp:contentType/>
  <cp:contentStatus/>
</cp:coreProperties>
</file>