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<sst xmlns="http://schemas.openxmlformats.org/spreadsheetml/2006/main" count="72" uniqueCount="71">
  <si>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</si>
  <si>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</si>
  <si>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</si>
  <si>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</si>
  <si>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</si>
  <si>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</si>
  <si>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</si>
  <si>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</si>
  <si>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</si>
  <si>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</si>
  <si>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</si>
  <si>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</si>
  <si>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</si>
  <si>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</si>
  <si>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</si>
  <si>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</si>
  <si>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</si>
  <si>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</si>
  <si>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</si>
  <si>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</si>
  <si>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</si>
  <si>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</si>
  <si>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</si>
  <si>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</si>
  <si>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</si>
  <si>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</si>
  <si>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</si>
  <si>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</si>
  <si>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</si>
  <si>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</si>
  <si>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</si>
  <si>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</si>
  <si>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</si>
  <si>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</si>
  <si>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</si>
  <si>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</si>
  <si>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</si>
  <si>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</si>
  <si>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</si>
  <si>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</si>
  <si>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</si>
  <si>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</si>
  <si>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</si>
  <si>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</si>
  <si>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</si>
  <si>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</si>
  <si>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</si>
  <si>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</si>
  <si>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</si>
  <si>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</si>
  <si>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</si>
  <si>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</si>
  <si>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</si>
  <si>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</si>
  <si>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</si>
  <si>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</si>
  <si>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</si>
  <si>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</si>
  <si>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</si>
  <si>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</si>
  <si>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</si>
  <si>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</si>
  <si>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</si>
  <si>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</si>
  <si>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</si>
  <si>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</si>
  <si>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</si>
  <si>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</si>
  <si>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</si>
  <si>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</si>
  <si>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09/06/20 - VENCIMENTO 17/06/20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</si>
</sst>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147602</v>
      </c>
      <c r="C7" s="47">
        <f t="shared" si="0"/>
        <v>127003</v>
      </c>
      <c r="D7" s="47">
        <f t="shared" si="0"/>
        <v>190218</v>
      </c>
      <c r="E7" s="47">
        <f t="shared" si="0"/>
        <v>96574</v>
      </c>
      <c r="F7" s="47">
        <f t="shared" si="0"/>
        <v>103677</v>
      </c>
      <c r="G7" s="47">
        <f t="shared" si="0"/>
        <v>120768</v>
      </c>
      <c r="H7" s="47">
        <f t="shared" si="0"/>
        <v>132836</v>
      </c>
      <c r="I7" s="47">
        <f t="shared" si="0"/>
        <v>166206</v>
      </c>
      <c r="J7" s="47">
        <f t="shared" si="0"/>
        <v>39331</v>
      </c>
      <c r="K7" s="47">
        <f t="shared" si="0"/>
        <v>1124215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9511</v>
      </c>
      <c r="C8" s="45">
        <f t="shared" si="1"/>
        <v>8424</v>
      </c>
      <c r="D8" s="45">
        <f t="shared" si="1"/>
        <v>10826</v>
      </c>
      <c r="E8" s="45">
        <f t="shared" si="1"/>
        <v>5945</v>
      </c>
      <c r="F8" s="45">
        <f t="shared" si="1"/>
        <v>6931</v>
      </c>
      <c r="G8" s="45">
        <f t="shared" si="1"/>
        <v>4257</v>
      </c>
      <c r="H8" s="45">
        <f t="shared" si="1"/>
        <v>4161</v>
      </c>
      <c r="I8" s="45">
        <f t="shared" si="1"/>
        <v>8730</v>
      </c>
      <c r="J8" s="45">
        <f t="shared" si="1"/>
        <v>1067</v>
      </c>
      <c r="K8" s="38">
        <f>SUM(B8:J8)</f>
        <v>59852</v>
      </c>
      <c r="L8"/>
      <c r="M8"/>
      <c r="N8"/>
    </row>
    <row r="9" spans="1:14" ht="16.5" customHeight="1">
      <c r="A9" s="22" t="s">
        <v>36</v>
      </c>
      <c r="B9" s="45">
        <v>9505</v>
      </c>
      <c r="C9" s="45">
        <v>8424</v>
      </c>
      <c r="D9" s="45">
        <v>10825</v>
      </c>
      <c r="E9" s="45">
        <v>5939</v>
      </c>
      <c r="F9" s="45">
        <v>6928</v>
      </c>
      <c r="G9" s="45">
        <v>4254</v>
      </c>
      <c r="H9" s="45">
        <v>4161</v>
      </c>
      <c r="I9" s="45">
        <v>8717</v>
      </c>
      <c r="J9" s="45">
        <v>1067</v>
      </c>
      <c r="K9" s="38">
        <f>SUM(B9:J9)</f>
        <v>59820</v>
      </c>
      <c r="L9"/>
      <c r="M9"/>
      <c r="N9"/>
    </row>
    <row r="10" spans="1:14" ht="16.5" customHeight="1">
      <c r="A10" s="22" t="s">
        <v>35</v>
      </c>
      <c r="B10" s="45">
        <v>6</v>
      </c>
      <c r="C10" s="45">
        <v>0</v>
      </c>
      <c r="D10" s="45">
        <v>1</v>
      </c>
      <c r="E10" s="45">
        <v>6</v>
      </c>
      <c r="F10" s="45">
        <v>3</v>
      </c>
      <c r="G10" s="45">
        <v>3</v>
      </c>
      <c r="H10" s="45">
        <v>0</v>
      </c>
      <c r="I10" s="45">
        <v>13</v>
      </c>
      <c r="J10" s="45">
        <v>0</v>
      </c>
      <c r="K10" s="38">
        <f>SUM(B10:J10)</f>
        <v>32</v>
      </c>
      <c r="L10"/>
      <c r="M10"/>
      <c r="N10"/>
    </row>
    <row r="11" spans="1:14" ht="16.5" customHeight="1">
      <c r="A11" s="44" t="s">
        <v>34</v>
      </c>
      <c r="B11" s="43">
        <v>138091</v>
      </c>
      <c r="C11" s="43">
        <v>118579</v>
      </c>
      <c r="D11" s="43">
        <v>179392</v>
      </c>
      <c r="E11" s="43">
        <v>90629</v>
      </c>
      <c r="F11" s="43">
        <v>96746</v>
      </c>
      <c r="G11" s="43">
        <v>116511</v>
      </c>
      <c r="H11" s="43">
        <v>128675</v>
      </c>
      <c r="I11" s="43">
        <v>157476</v>
      </c>
      <c r="J11" s="43">
        <v>38264</v>
      </c>
      <c r="K11" s="38">
        <f>SUM(B11:J11)</f>
        <v>1064363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1.610378263716312</v>
      </c>
      <c r="C15" s="39">
        <v>2.057743760214904</v>
      </c>
      <c r="D15" s="39">
        <v>1.460063429541595</v>
      </c>
      <c r="E15" s="39">
        <v>1.824245928884701</v>
      </c>
      <c r="F15" s="39">
        <v>1.736538140271173</v>
      </c>
      <c r="G15" s="39">
        <v>1.604796196930051</v>
      </c>
      <c r="H15" s="39">
        <v>1.733542809128033</v>
      </c>
      <c r="I15" s="39">
        <v>1.860660863723341</v>
      </c>
      <c r="J15" s="39">
        <v>1.692547558045486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847491.0900000001</v>
      </c>
      <c r="C17" s="36">
        <f t="shared" si="2"/>
        <v>1004113.5499999999</v>
      </c>
      <c r="D17" s="36">
        <f t="shared" si="2"/>
        <v>1173535</v>
      </c>
      <c r="E17" s="36">
        <f t="shared" si="2"/>
        <v>661749.87</v>
      </c>
      <c r="F17" s="36">
        <f t="shared" si="2"/>
        <v>709915.65</v>
      </c>
      <c r="G17" s="36">
        <f t="shared" si="2"/>
        <v>762372.81</v>
      </c>
      <c r="H17" s="36">
        <f t="shared" si="2"/>
        <v>728641.6399999999</v>
      </c>
      <c r="I17" s="36">
        <f t="shared" si="2"/>
        <v>1016133.2000000001</v>
      </c>
      <c r="J17" s="36">
        <f t="shared" si="2"/>
        <v>245404.60000000003</v>
      </c>
      <c r="K17" s="36">
        <f aca="true" t="shared" si="3" ref="K17:K22">SUM(B17:J17)</f>
        <v>7149357.41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501964.88</v>
      </c>
      <c r="C18" s="30">
        <f t="shared" si="4"/>
        <v>474114.9</v>
      </c>
      <c r="D18" s="30">
        <f t="shared" si="4"/>
        <v>786608.5</v>
      </c>
      <c r="E18" s="30">
        <f t="shared" si="4"/>
        <v>347685.71</v>
      </c>
      <c r="F18" s="30">
        <f t="shared" si="4"/>
        <v>394729.44</v>
      </c>
      <c r="G18" s="30">
        <f t="shared" si="4"/>
        <v>464896.42</v>
      </c>
      <c r="H18" s="30">
        <f t="shared" si="4"/>
        <v>407620.55</v>
      </c>
      <c r="I18" s="30">
        <f t="shared" si="4"/>
        <v>514839.71</v>
      </c>
      <c r="J18" s="30">
        <f t="shared" si="4"/>
        <v>138032.14</v>
      </c>
      <c r="K18" s="30">
        <f t="shared" si="3"/>
        <v>4030492.25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306388.45</v>
      </c>
      <c r="C19" s="30">
        <f t="shared" si="5"/>
        <v>501492.08</v>
      </c>
      <c r="D19" s="30">
        <f t="shared" si="5"/>
        <v>361889.8</v>
      </c>
      <c r="E19" s="30">
        <f t="shared" si="5"/>
        <v>286578.53</v>
      </c>
      <c r="F19" s="30">
        <f t="shared" si="5"/>
        <v>290733.29</v>
      </c>
      <c r="G19" s="30">
        <f t="shared" si="5"/>
        <v>281167.59</v>
      </c>
      <c r="H19" s="30">
        <f t="shared" si="5"/>
        <v>299007.12</v>
      </c>
      <c r="I19" s="30">
        <f t="shared" si="5"/>
        <v>443102.39</v>
      </c>
      <c r="J19" s="30">
        <f t="shared" si="5"/>
        <v>95593.82</v>
      </c>
      <c r="K19" s="30">
        <f t="shared" si="3"/>
        <v>2865953.0700000003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-95876.29999999999</v>
      </c>
      <c r="C25" s="30">
        <f t="shared" si="6"/>
        <v>-39893.33</v>
      </c>
      <c r="D25" s="30">
        <f t="shared" si="6"/>
        <v>-61884.409999999996</v>
      </c>
      <c r="E25" s="30">
        <f t="shared" si="6"/>
        <v>-86369.37</v>
      </c>
      <c r="F25" s="30">
        <f t="shared" si="6"/>
        <v>-30483.2</v>
      </c>
      <c r="G25" s="30">
        <f t="shared" si="6"/>
        <v>-85780.48</v>
      </c>
      <c r="H25" s="30">
        <f t="shared" si="6"/>
        <v>-31991.24</v>
      </c>
      <c r="I25" s="30">
        <f t="shared" si="6"/>
        <v>-59707.729999999996</v>
      </c>
      <c r="J25" s="30">
        <f t="shared" si="6"/>
        <v>-11282.25</v>
      </c>
      <c r="K25" s="30">
        <f aca="true" t="shared" si="7" ref="K25:K33">SUM(B25:J25)</f>
        <v>-503268.31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-95876.29999999999</v>
      </c>
      <c r="C26" s="30">
        <f t="shared" si="8"/>
        <v>-39893.33</v>
      </c>
      <c r="D26" s="30">
        <f t="shared" si="8"/>
        <v>-61884.409999999996</v>
      </c>
      <c r="E26" s="30">
        <f t="shared" si="8"/>
        <v>-86369.37</v>
      </c>
      <c r="F26" s="30">
        <f t="shared" si="8"/>
        <v>-30483.2</v>
      </c>
      <c r="G26" s="30">
        <f t="shared" si="8"/>
        <v>-85780.48</v>
      </c>
      <c r="H26" s="30">
        <f t="shared" si="8"/>
        <v>-31991.24</v>
      </c>
      <c r="I26" s="30">
        <f t="shared" si="8"/>
        <v>-59707.729999999996</v>
      </c>
      <c r="J26" s="30">
        <f t="shared" si="8"/>
        <v>-11282.25</v>
      </c>
      <c r="K26" s="30">
        <f t="shared" si="7"/>
        <v>-503268.31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-41822</v>
      </c>
      <c r="C27" s="30">
        <f aca="true" t="shared" si="9" ref="C27:J27">-ROUND((C9)*$E$3,2)</f>
        <v>-37065.6</v>
      </c>
      <c r="D27" s="30">
        <f t="shared" si="9"/>
        <v>-47630</v>
      </c>
      <c r="E27" s="30">
        <f t="shared" si="9"/>
        <v>-26131.6</v>
      </c>
      <c r="F27" s="30">
        <f t="shared" si="9"/>
        <v>-30483.2</v>
      </c>
      <c r="G27" s="30">
        <f t="shared" si="9"/>
        <v>-18717.6</v>
      </c>
      <c r="H27" s="30">
        <f t="shared" si="9"/>
        <v>-18308.4</v>
      </c>
      <c r="I27" s="30">
        <f t="shared" si="9"/>
        <v>-38354.8</v>
      </c>
      <c r="J27" s="30">
        <f t="shared" si="9"/>
        <v>-4694.8</v>
      </c>
      <c r="K27" s="30">
        <f t="shared" si="7"/>
        <v>-263208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-61.6</v>
      </c>
      <c r="C29" s="30">
        <v>0</v>
      </c>
      <c r="D29" s="30">
        <v>-105.6</v>
      </c>
      <c r="E29" s="30">
        <v>-92.4</v>
      </c>
      <c r="F29" s="26">
        <v>0</v>
      </c>
      <c r="G29" s="30">
        <v>-61.6</v>
      </c>
      <c r="H29" s="30">
        <v>-16.54</v>
      </c>
      <c r="I29" s="30">
        <v>-25.84</v>
      </c>
      <c r="J29" s="30">
        <v>-7.96</v>
      </c>
      <c r="K29" s="30">
        <f t="shared" si="7"/>
        <v>-371.54</v>
      </c>
      <c r="L29"/>
      <c r="M29"/>
      <c r="N29"/>
    </row>
    <row r="30" spans="1:14" ht="16.5" customHeight="1">
      <c r="A30" s="25" t="s">
        <v>21</v>
      </c>
      <c r="B30" s="30">
        <v>-53992.7</v>
      </c>
      <c r="C30" s="30">
        <v>-2827.73</v>
      </c>
      <c r="D30" s="30">
        <v>-14148.81</v>
      </c>
      <c r="E30" s="30">
        <v>-60145.37</v>
      </c>
      <c r="F30" s="26">
        <v>0</v>
      </c>
      <c r="G30" s="30">
        <v>-67001.28</v>
      </c>
      <c r="H30" s="30">
        <v>-13666.3</v>
      </c>
      <c r="I30" s="30">
        <v>-21327.09</v>
      </c>
      <c r="J30" s="30">
        <v>-6579.49</v>
      </c>
      <c r="K30" s="30">
        <f t="shared" si="7"/>
        <v>-239688.77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751614.79</v>
      </c>
      <c r="C45" s="27">
        <f aca="true" t="shared" si="11" ref="C45:J45">IF(C17+C25+C46&lt;0,0,C17+C25+C46)</f>
        <v>964220.22</v>
      </c>
      <c r="D45" s="27">
        <f t="shared" si="11"/>
        <v>1111650.59</v>
      </c>
      <c r="E45" s="27">
        <f t="shared" si="11"/>
        <v>575380.5</v>
      </c>
      <c r="F45" s="27">
        <f t="shared" si="11"/>
        <v>679432.4500000001</v>
      </c>
      <c r="G45" s="27">
        <f t="shared" si="11"/>
        <v>676592.3300000001</v>
      </c>
      <c r="H45" s="27">
        <f t="shared" si="11"/>
        <v>696650.3999999999</v>
      </c>
      <c r="I45" s="27">
        <f t="shared" si="11"/>
        <v>956425.4700000001</v>
      </c>
      <c r="J45" s="27">
        <f t="shared" si="11"/>
        <v>234122.35000000003</v>
      </c>
      <c r="K45" s="20">
        <f>SUM(B45:J45)</f>
        <v>6646089.100000001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751614.7899999999</v>
      </c>
      <c r="C51" s="10">
        <f t="shared" si="13"/>
        <v>964220.22</v>
      </c>
      <c r="D51" s="10">
        <f t="shared" si="13"/>
        <v>1111650.58</v>
      </c>
      <c r="E51" s="10">
        <f t="shared" si="13"/>
        <v>575380.51</v>
      </c>
      <c r="F51" s="10">
        <f t="shared" si="13"/>
        <v>679432.45</v>
      </c>
      <c r="G51" s="10">
        <f t="shared" si="13"/>
        <v>676592.32</v>
      </c>
      <c r="H51" s="10">
        <f t="shared" si="13"/>
        <v>696650.41</v>
      </c>
      <c r="I51" s="10">
        <f>SUM(I52:I64)</f>
        <v>956425.45</v>
      </c>
      <c r="J51" s="10">
        <f t="shared" si="13"/>
        <v>234122.36</v>
      </c>
      <c r="K51" s="5">
        <f>SUM(K52:K64)</f>
        <v>6646089.090000001</v>
      </c>
      <c r="L51" s="9"/>
    </row>
    <row r="52" spans="1:11" ht="16.5" customHeight="1">
      <c r="A52" s="7" t="s">
        <v>61</v>
      </c>
      <c r="B52" s="8">
        <v>655859.07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655859.07</v>
      </c>
    </row>
    <row r="53" spans="1:11" ht="16.5" customHeight="1">
      <c r="A53" s="7" t="s">
        <v>62</v>
      </c>
      <c r="B53" s="8">
        <v>95755.72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95755.72</v>
      </c>
    </row>
    <row r="54" spans="1:11" ht="16.5" customHeight="1">
      <c r="A54" s="7" t="s">
        <v>4</v>
      </c>
      <c r="B54" s="6">
        <v>0</v>
      </c>
      <c r="C54" s="8">
        <v>964220.22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964220.22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1111650.58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1111650.58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575380.51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575380.51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679432.45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679432.45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676592.32</v>
      </c>
      <c r="H58" s="6">
        <v>0</v>
      </c>
      <c r="I58" s="6">
        <v>0</v>
      </c>
      <c r="J58" s="6">
        <v>0</v>
      </c>
      <c r="K58" s="5">
        <f t="shared" si="14"/>
        <v>676592.32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696650.41</v>
      </c>
      <c r="I59" s="6">
        <v>0</v>
      </c>
      <c r="J59" s="6">
        <v>0</v>
      </c>
      <c r="K59" s="5">
        <f t="shared" si="14"/>
        <v>696650.41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339244.11</v>
      </c>
      <c r="J61" s="6">
        <v>0</v>
      </c>
      <c r="K61" s="5">
        <f t="shared" si="14"/>
        <v>339244.11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617181.34</v>
      </c>
      <c r="J62" s="6">
        <v>0</v>
      </c>
      <c r="K62" s="5">
        <f t="shared" si="14"/>
        <v>617181.34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234122.36</v>
      </c>
      <c r="K63" s="5">
        <f t="shared" si="14"/>
        <v>234122.36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2020-06-16T21:31:51Z</dcterms:modified>
  <cp:category/>
  <cp:version/>
  <cp:contentType/>
  <cp:contentStatus/>
</cp:coreProperties>
</file>