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<sst xmlns="http://schemas.openxmlformats.org/spreadsheetml/2006/main" count="72" uniqueCount="71">
  <si>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</si>
  <si>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</si>
  <si>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</si>
  <si>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</si>
  <si>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</si>
  <si>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</si>
  <si>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</si>
  <si>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</si>
  <si>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</si>
  <si>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</si>
  <si>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</si>
  <si>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</si>
  <si>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</si>
  <si>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</si>
  <si>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</si>
  <si>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</si>
  <si>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</si>
  <si>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</si>
  <si>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</si>
  <si>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</si>
  <si>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</si>
  <si>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</si>
  <si>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</si>
  <si>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</si>
  <si>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</si>
  <si>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</si>
  <si>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</si>
  <si>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</si>
  <si>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</si>
  <si>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</si>
  <si>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</si>
  <si>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</si>
  <si>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</si>
  <si>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</si>
  <si>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</si>
  <si>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</si>
  <si>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</si>
  <si>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</si>
  <si>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</si>
  <si>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</si>
  <si>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</si>
  <si>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</si>
  <si>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</si>
  <si>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</si>
  <si>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</si>
  <si>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</si>
  <si>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</si>
  <si>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</si>
  <si>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</si>
  <si>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</si>
  <si>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</si>
  <si>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</si>
  <si>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</si>
  <si>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</si>
  <si>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</si>
  <si>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</si>
  <si>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</si>
  <si>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</si>
  <si>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</si>
  <si>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</si>
  <si>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</si>
  <si>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</si>
  <si>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</si>
  <si>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</si>
  <si>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</si>
  <si>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</si>
  <si>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</si>
  <si>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</si>
  <si>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</si>
  <si>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</si>
  <si>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08/06/20 - VENCIMENTO 16/06/20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</si>
</sst>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B17" sqref="B1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148138</v>
      </c>
      <c r="C7" s="47">
        <f t="shared" si="0"/>
        <v>126208</v>
      </c>
      <c r="D7" s="47">
        <f t="shared" si="0"/>
        <v>187839</v>
      </c>
      <c r="E7" s="47">
        <f t="shared" si="0"/>
        <v>98734</v>
      </c>
      <c r="F7" s="47">
        <f t="shared" si="0"/>
        <v>104551</v>
      </c>
      <c r="G7" s="47">
        <f t="shared" si="0"/>
        <v>124688</v>
      </c>
      <c r="H7" s="47">
        <f t="shared" si="0"/>
        <v>134117</v>
      </c>
      <c r="I7" s="47">
        <f t="shared" si="0"/>
        <v>167984</v>
      </c>
      <c r="J7" s="47">
        <f t="shared" si="0"/>
        <v>40069</v>
      </c>
      <c r="K7" s="47">
        <f t="shared" si="0"/>
        <v>1132328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10200</v>
      </c>
      <c r="C8" s="45">
        <f t="shared" si="1"/>
        <v>8981</v>
      </c>
      <c r="D8" s="45">
        <f t="shared" si="1"/>
        <v>11606</v>
      </c>
      <c r="E8" s="45">
        <f t="shared" si="1"/>
        <v>6632</v>
      </c>
      <c r="F8" s="45">
        <f t="shared" si="1"/>
        <v>7358</v>
      </c>
      <c r="G8" s="45">
        <f t="shared" si="1"/>
        <v>4937</v>
      </c>
      <c r="H8" s="45">
        <f t="shared" si="1"/>
        <v>4710</v>
      </c>
      <c r="I8" s="45">
        <f t="shared" si="1"/>
        <v>9216</v>
      </c>
      <c r="J8" s="45">
        <f t="shared" si="1"/>
        <v>1193</v>
      </c>
      <c r="K8" s="38">
        <f>SUM(B8:J8)</f>
        <v>64833</v>
      </c>
      <c r="L8"/>
      <c r="M8"/>
      <c r="N8"/>
    </row>
    <row r="9" spans="1:14" ht="16.5" customHeight="1">
      <c r="A9" s="22" t="s">
        <v>36</v>
      </c>
      <c r="B9" s="45">
        <v>10198</v>
      </c>
      <c r="C9" s="45">
        <v>8979</v>
      </c>
      <c r="D9" s="45">
        <v>11604</v>
      </c>
      <c r="E9" s="45">
        <v>6624</v>
      </c>
      <c r="F9" s="45">
        <v>7358</v>
      </c>
      <c r="G9" s="45">
        <v>4936</v>
      </c>
      <c r="H9" s="45">
        <v>4710</v>
      </c>
      <c r="I9" s="45">
        <v>9209</v>
      </c>
      <c r="J9" s="45">
        <v>1193</v>
      </c>
      <c r="K9" s="38">
        <f>SUM(B9:J9)</f>
        <v>64811</v>
      </c>
      <c r="L9"/>
      <c r="M9"/>
      <c r="N9"/>
    </row>
    <row r="10" spans="1:14" ht="16.5" customHeight="1">
      <c r="A10" s="22" t="s">
        <v>35</v>
      </c>
      <c r="B10" s="45">
        <v>2</v>
      </c>
      <c r="C10" s="45">
        <v>2</v>
      </c>
      <c r="D10" s="45">
        <v>2</v>
      </c>
      <c r="E10" s="45">
        <v>8</v>
      </c>
      <c r="F10" s="45">
        <v>0</v>
      </c>
      <c r="G10" s="45">
        <v>1</v>
      </c>
      <c r="H10" s="45">
        <v>0</v>
      </c>
      <c r="I10" s="45">
        <v>7</v>
      </c>
      <c r="J10" s="45">
        <v>0</v>
      </c>
      <c r="K10" s="38">
        <f>SUM(B10:J10)</f>
        <v>22</v>
      </c>
      <c r="L10"/>
      <c r="M10"/>
      <c r="N10"/>
    </row>
    <row r="11" spans="1:14" ht="16.5" customHeight="1">
      <c r="A11" s="44" t="s">
        <v>34</v>
      </c>
      <c r="B11" s="43">
        <v>137938</v>
      </c>
      <c r="C11" s="43">
        <v>117227</v>
      </c>
      <c r="D11" s="43">
        <v>176233</v>
      </c>
      <c r="E11" s="43">
        <v>92102</v>
      </c>
      <c r="F11" s="43">
        <v>97193</v>
      </c>
      <c r="G11" s="43">
        <v>119751</v>
      </c>
      <c r="H11" s="43">
        <v>129407</v>
      </c>
      <c r="I11" s="43">
        <v>158768</v>
      </c>
      <c r="J11" s="43">
        <v>38876</v>
      </c>
      <c r="K11" s="38">
        <f>SUM(B11:J11)</f>
        <v>1067495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1.604832756598378</v>
      </c>
      <c r="C15" s="39">
        <v>2.068912276637748</v>
      </c>
      <c r="D15" s="39">
        <v>1.475535390950305</v>
      </c>
      <c r="E15" s="39">
        <v>1.788533916302311</v>
      </c>
      <c r="F15" s="39">
        <v>1.724346669147079</v>
      </c>
      <c r="G15" s="39">
        <v>1.562486970697889</v>
      </c>
      <c r="H15" s="39">
        <v>1.719660169261431</v>
      </c>
      <c r="I15" s="39">
        <v>1.844022036915099</v>
      </c>
      <c r="J15" s="39">
        <v>1.665805025779439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847632.78</v>
      </c>
      <c r="C17" s="36">
        <f t="shared" si="2"/>
        <v>1003268.5499999999</v>
      </c>
      <c r="D17" s="36">
        <f t="shared" si="2"/>
        <v>1171189.24</v>
      </c>
      <c r="E17" s="36">
        <f t="shared" si="2"/>
        <v>663241.7400000001</v>
      </c>
      <c r="F17" s="36">
        <f t="shared" si="2"/>
        <v>710841.2200000001</v>
      </c>
      <c r="G17" s="36">
        <f t="shared" si="2"/>
        <v>766281.3900000001</v>
      </c>
      <c r="H17" s="36">
        <f t="shared" si="2"/>
        <v>729742.57</v>
      </c>
      <c r="I17" s="36">
        <f t="shared" si="2"/>
        <v>1017722.88</v>
      </c>
      <c r="J17" s="36">
        <f t="shared" si="2"/>
        <v>246027.74</v>
      </c>
      <c r="K17" s="36">
        <f aca="true" t="shared" si="3" ref="K17:K22">SUM(B17:J17)</f>
        <v>7155948.11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503787.71</v>
      </c>
      <c r="C18" s="30">
        <f t="shared" si="4"/>
        <v>471147.08</v>
      </c>
      <c r="D18" s="30">
        <f t="shared" si="4"/>
        <v>776770.62</v>
      </c>
      <c r="E18" s="30">
        <f t="shared" si="4"/>
        <v>355462.15</v>
      </c>
      <c r="F18" s="30">
        <f t="shared" si="4"/>
        <v>398057.02</v>
      </c>
      <c r="G18" s="30">
        <f t="shared" si="4"/>
        <v>479986.46</v>
      </c>
      <c r="H18" s="30">
        <f t="shared" si="4"/>
        <v>411551.43</v>
      </c>
      <c r="I18" s="30">
        <f t="shared" si="4"/>
        <v>520347.24</v>
      </c>
      <c r="J18" s="30">
        <f t="shared" si="4"/>
        <v>140622.16</v>
      </c>
      <c r="K18" s="30">
        <f t="shared" si="3"/>
        <v>4057731.87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304707.31</v>
      </c>
      <c r="C19" s="30">
        <f t="shared" si="5"/>
        <v>503614.9</v>
      </c>
      <c r="D19" s="30">
        <f t="shared" si="5"/>
        <v>369381.92</v>
      </c>
      <c r="E19" s="30">
        <f t="shared" si="5"/>
        <v>280293.96</v>
      </c>
      <c r="F19" s="30">
        <f t="shared" si="5"/>
        <v>288331.28</v>
      </c>
      <c r="G19" s="30">
        <f t="shared" si="5"/>
        <v>269986.13</v>
      </c>
      <c r="H19" s="30">
        <f t="shared" si="5"/>
        <v>296177.17</v>
      </c>
      <c r="I19" s="30">
        <f t="shared" si="5"/>
        <v>439184.54</v>
      </c>
      <c r="J19" s="30">
        <f t="shared" si="5"/>
        <v>93626.94</v>
      </c>
      <c r="K19" s="30">
        <f t="shared" si="3"/>
        <v>2845304.15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-152602.06</v>
      </c>
      <c r="C25" s="30">
        <f t="shared" si="6"/>
        <v>-41989.14</v>
      </c>
      <c r="D25" s="30">
        <f t="shared" si="6"/>
        <v>-72159.93</v>
      </c>
      <c r="E25" s="30">
        <f t="shared" si="6"/>
        <v>-123779.81</v>
      </c>
      <c r="F25" s="30">
        <f t="shared" si="6"/>
        <v>-32375.2</v>
      </c>
      <c r="G25" s="30">
        <f t="shared" si="6"/>
        <v>-156116.37</v>
      </c>
      <c r="H25" s="30">
        <f t="shared" si="6"/>
        <v>-45230.06</v>
      </c>
      <c r="I25" s="30">
        <f t="shared" si="6"/>
        <v>-78762.82</v>
      </c>
      <c r="J25" s="30">
        <f t="shared" si="6"/>
        <v>-17047.37</v>
      </c>
      <c r="K25" s="30">
        <f aca="true" t="shared" si="7" ref="K25:K33">SUM(B25:J25)</f>
        <v>-720062.7600000001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-152602.06</v>
      </c>
      <c r="C26" s="30">
        <f t="shared" si="8"/>
        <v>-41989.14</v>
      </c>
      <c r="D26" s="30">
        <f t="shared" si="8"/>
        <v>-72159.93</v>
      </c>
      <c r="E26" s="30">
        <f t="shared" si="8"/>
        <v>-123779.81</v>
      </c>
      <c r="F26" s="30">
        <f t="shared" si="8"/>
        <v>-32375.2</v>
      </c>
      <c r="G26" s="30">
        <f t="shared" si="8"/>
        <v>-156116.37</v>
      </c>
      <c r="H26" s="30">
        <f t="shared" si="8"/>
        <v>-45230.06</v>
      </c>
      <c r="I26" s="30">
        <f t="shared" si="8"/>
        <v>-78762.82</v>
      </c>
      <c r="J26" s="30">
        <f t="shared" si="8"/>
        <v>-17047.37</v>
      </c>
      <c r="K26" s="30">
        <f t="shared" si="7"/>
        <v>-720062.7600000001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-44871.2</v>
      </c>
      <c r="C27" s="30">
        <f aca="true" t="shared" si="9" ref="C27:J27">-ROUND((C9)*$E$3,2)</f>
        <v>-39507.6</v>
      </c>
      <c r="D27" s="30">
        <f t="shared" si="9"/>
        <v>-51057.6</v>
      </c>
      <c r="E27" s="30">
        <f t="shared" si="9"/>
        <v>-29145.6</v>
      </c>
      <c r="F27" s="30">
        <f t="shared" si="9"/>
        <v>-32375.2</v>
      </c>
      <c r="G27" s="30">
        <f t="shared" si="9"/>
        <v>-21718.4</v>
      </c>
      <c r="H27" s="30">
        <f t="shared" si="9"/>
        <v>-20724</v>
      </c>
      <c r="I27" s="30">
        <f t="shared" si="9"/>
        <v>-40519.6</v>
      </c>
      <c r="J27" s="30">
        <f t="shared" si="9"/>
        <v>-5249.2</v>
      </c>
      <c r="K27" s="30">
        <f t="shared" si="7"/>
        <v>-285168.4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-431.2</v>
      </c>
      <c r="C29" s="30">
        <v>-61.6</v>
      </c>
      <c r="D29" s="30">
        <v>-61.6</v>
      </c>
      <c r="E29" s="30">
        <v>-154</v>
      </c>
      <c r="F29" s="26">
        <v>0</v>
      </c>
      <c r="G29" s="30">
        <v>-92.4</v>
      </c>
      <c r="H29" s="30">
        <v>-8.27</v>
      </c>
      <c r="I29" s="30">
        <v>-12.92</v>
      </c>
      <c r="J29" s="30">
        <v>-3.98</v>
      </c>
      <c r="K29" s="30">
        <f t="shared" si="7"/>
        <v>-825.9699999999999</v>
      </c>
      <c r="L29"/>
      <c r="M29"/>
      <c r="N29"/>
    </row>
    <row r="30" spans="1:14" ht="16.5" customHeight="1">
      <c r="A30" s="25" t="s">
        <v>21</v>
      </c>
      <c r="B30" s="30">
        <v>-107299.66</v>
      </c>
      <c r="C30" s="30">
        <v>-2419.94</v>
      </c>
      <c r="D30" s="30">
        <v>-21040.73</v>
      </c>
      <c r="E30" s="30">
        <v>-94480.21</v>
      </c>
      <c r="F30" s="26">
        <v>0</v>
      </c>
      <c r="G30" s="30">
        <v>-134305.57</v>
      </c>
      <c r="H30" s="30">
        <v>-24497.79</v>
      </c>
      <c r="I30" s="30">
        <v>-38230.3</v>
      </c>
      <c r="J30" s="30">
        <v>-11794.19</v>
      </c>
      <c r="K30" s="30">
        <f t="shared" si="7"/>
        <v>-434068.38999999996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695030.72</v>
      </c>
      <c r="C45" s="27">
        <f aca="true" t="shared" si="11" ref="C45:J45">IF(C17+C25+C46&lt;0,0,C17+C25+C46)</f>
        <v>961279.4099999999</v>
      </c>
      <c r="D45" s="27">
        <f t="shared" si="11"/>
        <v>1099029.31</v>
      </c>
      <c r="E45" s="27">
        <f t="shared" si="11"/>
        <v>539461.9300000002</v>
      </c>
      <c r="F45" s="27">
        <f t="shared" si="11"/>
        <v>678466.0200000001</v>
      </c>
      <c r="G45" s="27">
        <f t="shared" si="11"/>
        <v>610165.0200000001</v>
      </c>
      <c r="H45" s="27">
        <f t="shared" si="11"/>
        <v>684512.51</v>
      </c>
      <c r="I45" s="27">
        <f t="shared" si="11"/>
        <v>938960.06</v>
      </c>
      <c r="J45" s="27">
        <f t="shared" si="11"/>
        <v>228980.37</v>
      </c>
      <c r="K45" s="20">
        <f>SUM(B45:J45)</f>
        <v>6435885.350000001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695030.7200000001</v>
      </c>
      <c r="C51" s="10">
        <f t="shared" si="13"/>
        <v>961279.42</v>
      </c>
      <c r="D51" s="10">
        <f t="shared" si="13"/>
        <v>1099029.31</v>
      </c>
      <c r="E51" s="10">
        <f t="shared" si="13"/>
        <v>539461.92</v>
      </c>
      <c r="F51" s="10">
        <f t="shared" si="13"/>
        <v>678466.02</v>
      </c>
      <c r="G51" s="10">
        <f t="shared" si="13"/>
        <v>610165.02</v>
      </c>
      <c r="H51" s="10">
        <f t="shared" si="13"/>
        <v>684512.51</v>
      </c>
      <c r="I51" s="10">
        <f>SUM(I52:I64)</f>
        <v>938960.06</v>
      </c>
      <c r="J51" s="10">
        <f t="shared" si="13"/>
        <v>228980.36</v>
      </c>
      <c r="K51" s="5">
        <f>SUM(K52:K64)</f>
        <v>6435885.340000001</v>
      </c>
      <c r="L51" s="9"/>
    </row>
    <row r="52" spans="1:11" ht="16.5" customHeight="1">
      <c r="A52" s="7" t="s">
        <v>61</v>
      </c>
      <c r="B52" s="8">
        <v>606414.3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606414.3</v>
      </c>
    </row>
    <row r="53" spans="1:11" ht="16.5" customHeight="1">
      <c r="A53" s="7" t="s">
        <v>62</v>
      </c>
      <c r="B53" s="8">
        <v>88616.42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88616.42</v>
      </c>
    </row>
    <row r="54" spans="1:11" ht="16.5" customHeight="1">
      <c r="A54" s="7" t="s">
        <v>4</v>
      </c>
      <c r="B54" s="6">
        <v>0</v>
      </c>
      <c r="C54" s="8">
        <v>961279.42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961279.42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1099029.31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1099029.31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539461.92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539461.92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678466.02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678466.02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610165.02</v>
      </c>
      <c r="H58" s="6">
        <v>0</v>
      </c>
      <c r="I58" s="6">
        <v>0</v>
      </c>
      <c r="J58" s="6">
        <v>0</v>
      </c>
      <c r="K58" s="5">
        <f t="shared" si="14"/>
        <v>610165.02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684512.51</v>
      </c>
      <c r="I59" s="6">
        <v>0</v>
      </c>
      <c r="J59" s="6">
        <v>0</v>
      </c>
      <c r="K59" s="5">
        <f t="shared" si="14"/>
        <v>684512.51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369480.78</v>
      </c>
      <c r="J61" s="6">
        <v>0</v>
      </c>
      <c r="K61" s="5">
        <f t="shared" si="14"/>
        <v>369480.78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569479.28</v>
      </c>
      <c r="J62" s="6">
        <v>0</v>
      </c>
      <c r="K62" s="5">
        <f t="shared" si="14"/>
        <v>569479.28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228980.36</v>
      </c>
      <c r="K63" s="5">
        <f t="shared" si="14"/>
        <v>228980.36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2020-06-15T19:05:48Z</dcterms:modified>
  <cp:category/>
  <cp:version/>
  <cp:contentType/>
  <cp:contentStatus/>
</cp:coreProperties>
</file>