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<sst xmlns="http://schemas.openxmlformats.org/spreadsheetml/2006/main" count="72" uniqueCount="71">
  <si>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</si>
  <si>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</si>
  <si>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</si>
  <si>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</si>
  <si>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</si>
  <si>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</si>
  <si>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</si>
  <si>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</si>
  <si>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</si>
  <si>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</si>
  <si>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</si>
  <si>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</si>
  <si>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</si>
  <si>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</si>
  <si>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</si>
  <si>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</si>
  <si>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</si>
  <si>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</si>
  <si>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</si>
  <si>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</si>
  <si>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</si>
  <si>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</si>
  <si>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</si>
  <si>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</si>
  <si>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</si>
  <si>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</si>
  <si>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</si>
  <si>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</si>
  <si>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</si>
  <si>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</si>
  <si>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</si>
  <si>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</si>
  <si>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</si>
  <si>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</si>
  <si>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</si>
  <si>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</si>
  <si>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</si>
  <si>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</si>
  <si>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</si>
  <si>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</si>
  <si>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</si>
  <si>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</si>
  <si>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</si>
  <si>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</si>
  <si>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</si>
  <si>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</si>
  <si>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</si>
  <si>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</si>
  <si>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</si>
  <si>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</si>
  <si>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</si>
  <si>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</si>
  <si>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</si>
  <si>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</si>
  <si>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</si>
  <si>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</si>
  <si>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</si>
  <si>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</si>
  <si>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</si>
  <si>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</si>
  <si>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</si>
  <si>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</si>
  <si>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</si>
  <si>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</si>
  <si>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</si>
  <si>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</si>
  <si>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</si>
  <si>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</si>
  <si>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</si>
  <si>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</si>
  <si>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07/06/20 - VENCIMENTO 15/06/20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</si>
</sst>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43737</v>
      </c>
      <c r="C7" s="47">
        <f t="shared" si="0"/>
        <v>33202</v>
      </c>
      <c r="D7" s="47">
        <f t="shared" si="0"/>
        <v>56064</v>
      </c>
      <c r="E7" s="47">
        <f t="shared" si="0"/>
        <v>25444</v>
      </c>
      <c r="F7" s="47">
        <f t="shared" si="0"/>
        <v>33966</v>
      </c>
      <c r="G7" s="47">
        <f t="shared" si="0"/>
        <v>43672</v>
      </c>
      <c r="H7" s="47">
        <f t="shared" si="0"/>
        <v>46730</v>
      </c>
      <c r="I7" s="47">
        <f t="shared" si="0"/>
        <v>55196</v>
      </c>
      <c r="J7" s="47">
        <f t="shared" si="0"/>
        <v>11506</v>
      </c>
      <c r="K7" s="47">
        <f t="shared" si="0"/>
        <v>349517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3547</v>
      </c>
      <c r="C8" s="45">
        <f t="shared" si="1"/>
        <v>3199</v>
      </c>
      <c r="D8" s="45">
        <f t="shared" si="1"/>
        <v>4787</v>
      </c>
      <c r="E8" s="45">
        <f t="shared" si="1"/>
        <v>2335</v>
      </c>
      <c r="F8" s="45">
        <f t="shared" si="1"/>
        <v>2761</v>
      </c>
      <c r="G8" s="45">
        <f t="shared" si="1"/>
        <v>2322</v>
      </c>
      <c r="H8" s="45">
        <f t="shared" si="1"/>
        <v>2209</v>
      </c>
      <c r="I8" s="45">
        <f t="shared" si="1"/>
        <v>3512</v>
      </c>
      <c r="J8" s="45">
        <f t="shared" si="1"/>
        <v>341</v>
      </c>
      <c r="K8" s="38">
        <f>SUM(B8:J8)</f>
        <v>25013</v>
      </c>
      <c r="L8"/>
      <c r="M8"/>
      <c r="N8"/>
    </row>
    <row r="9" spans="1:14" ht="16.5" customHeight="1">
      <c r="A9" s="22" t="s">
        <v>36</v>
      </c>
      <c r="B9" s="45">
        <v>3546</v>
      </c>
      <c r="C9" s="45">
        <v>3199</v>
      </c>
      <c r="D9" s="45">
        <v>4787</v>
      </c>
      <c r="E9" s="45">
        <v>2335</v>
      </c>
      <c r="F9" s="45">
        <v>2759</v>
      </c>
      <c r="G9" s="45">
        <v>2318</v>
      </c>
      <c r="H9" s="45">
        <v>2209</v>
      </c>
      <c r="I9" s="45">
        <v>3507</v>
      </c>
      <c r="J9" s="45">
        <v>341</v>
      </c>
      <c r="K9" s="38">
        <f>SUM(B9:J9)</f>
        <v>25001</v>
      </c>
      <c r="L9"/>
      <c r="M9"/>
      <c r="N9"/>
    </row>
    <row r="10" spans="1:14" ht="16.5" customHeight="1">
      <c r="A10" s="22" t="s">
        <v>35</v>
      </c>
      <c r="B10" s="45">
        <v>1</v>
      </c>
      <c r="C10" s="45">
        <v>0</v>
      </c>
      <c r="D10" s="45">
        <v>0</v>
      </c>
      <c r="E10" s="45">
        <v>0</v>
      </c>
      <c r="F10" s="45">
        <v>2</v>
      </c>
      <c r="G10" s="45">
        <v>4</v>
      </c>
      <c r="H10" s="45">
        <v>0</v>
      </c>
      <c r="I10" s="45">
        <v>5</v>
      </c>
      <c r="J10" s="45">
        <v>0</v>
      </c>
      <c r="K10" s="38">
        <f>SUM(B10:J10)</f>
        <v>12</v>
      </c>
      <c r="L10"/>
      <c r="M10"/>
      <c r="N10"/>
    </row>
    <row r="11" spans="1:14" ht="16.5" customHeight="1">
      <c r="A11" s="44" t="s">
        <v>34</v>
      </c>
      <c r="B11" s="43">
        <v>40190</v>
      </c>
      <c r="C11" s="43">
        <v>30003</v>
      </c>
      <c r="D11" s="43">
        <v>51277</v>
      </c>
      <c r="E11" s="43">
        <v>23109</v>
      </c>
      <c r="F11" s="43">
        <v>31205</v>
      </c>
      <c r="G11" s="43">
        <v>41350</v>
      </c>
      <c r="H11" s="43">
        <v>44521</v>
      </c>
      <c r="I11" s="43">
        <v>51684</v>
      </c>
      <c r="J11" s="43">
        <v>11165</v>
      </c>
      <c r="K11" s="38">
        <f>SUM(B11:J11)</f>
        <v>324504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1.44569502230883</v>
      </c>
      <c r="C15" s="39">
        <v>1.88946636663577</v>
      </c>
      <c r="D15" s="39">
        <v>1.321142627963201</v>
      </c>
      <c r="E15" s="39">
        <v>1.704641370104935</v>
      </c>
      <c r="F15" s="39">
        <v>1.604876575406052</v>
      </c>
      <c r="G15" s="39">
        <v>1.533859240955465</v>
      </c>
      <c r="H15" s="39">
        <v>1.538212934909807</v>
      </c>
      <c r="I15" s="39">
        <v>1.635049055078607</v>
      </c>
      <c r="J15" s="39">
        <v>1.49108077164225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254171.58</v>
      </c>
      <c r="C17" s="36">
        <f t="shared" si="2"/>
        <v>262699.11</v>
      </c>
      <c r="D17" s="36">
        <f t="shared" si="2"/>
        <v>331332.34</v>
      </c>
      <c r="E17" s="36">
        <f t="shared" si="2"/>
        <v>183636.72999999998</v>
      </c>
      <c r="F17" s="36">
        <f t="shared" si="2"/>
        <v>231993.55</v>
      </c>
      <c r="G17" s="36">
        <f t="shared" si="2"/>
        <v>274174.1</v>
      </c>
      <c r="H17" s="36">
        <f t="shared" si="2"/>
        <v>242587.06</v>
      </c>
      <c r="I17" s="36">
        <f t="shared" si="2"/>
        <v>337743.81999999995</v>
      </c>
      <c r="J17" s="36">
        <f t="shared" si="2"/>
        <v>71988.94</v>
      </c>
      <c r="K17" s="36">
        <f aca="true" t="shared" si="3" ref="K17:K22">SUM(B17:J17)</f>
        <v>2190327.23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148740.79</v>
      </c>
      <c r="C18" s="30">
        <f t="shared" si="4"/>
        <v>123946.39</v>
      </c>
      <c r="D18" s="30">
        <f t="shared" si="4"/>
        <v>231841.46</v>
      </c>
      <c r="E18" s="30">
        <f t="shared" si="4"/>
        <v>91603.49</v>
      </c>
      <c r="F18" s="30">
        <f t="shared" si="4"/>
        <v>129318.75</v>
      </c>
      <c r="G18" s="30">
        <f t="shared" si="4"/>
        <v>168115.36</v>
      </c>
      <c r="H18" s="30">
        <f t="shared" si="4"/>
        <v>143395.68</v>
      </c>
      <c r="I18" s="30">
        <f t="shared" si="4"/>
        <v>170975.13</v>
      </c>
      <c r="J18" s="30">
        <f t="shared" si="4"/>
        <v>40380.31</v>
      </c>
      <c r="K18" s="30">
        <f t="shared" si="3"/>
        <v>1248317.3599999999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66293.03</v>
      </c>
      <c r="C19" s="30">
        <f t="shared" si="5"/>
        <v>110246.15</v>
      </c>
      <c r="D19" s="30">
        <f t="shared" si="5"/>
        <v>74454.18</v>
      </c>
      <c r="E19" s="30">
        <f t="shared" si="5"/>
        <v>64547.61</v>
      </c>
      <c r="F19" s="30">
        <f t="shared" si="5"/>
        <v>78221.88</v>
      </c>
      <c r="G19" s="30">
        <f t="shared" si="5"/>
        <v>89749.94</v>
      </c>
      <c r="H19" s="30">
        <f t="shared" si="5"/>
        <v>77177.41</v>
      </c>
      <c r="I19" s="30">
        <f t="shared" si="5"/>
        <v>108577.59</v>
      </c>
      <c r="J19" s="30">
        <f t="shared" si="5"/>
        <v>19829.99</v>
      </c>
      <c r="K19" s="30">
        <f t="shared" si="3"/>
        <v>689097.7799999999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-15602.4</v>
      </c>
      <c r="C25" s="30">
        <f t="shared" si="6"/>
        <v>-14075.6</v>
      </c>
      <c r="D25" s="30">
        <f t="shared" si="6"/>
        <v>-21062.8</v>
      </c>
      <c r="E25" s="30">
        <f t="shared" si="6"/>
        <v>-10274</v>
      </c>
      <c r="F25" s="30">
        <f t="shared" si="6"/>
        <v>-12139.6</v>
      </c>
      <c r="G25" s="30">
        <f t="shared" si="6"/>
        <v>-10199.2</v>
      </c>
      <c r="H25" s="30">
        <f t="shared" si="6"/>
        <v>-9719.6</v>
      </c>
      <c r="I25" s="30">
        <f t="shared" si="6"/>
        <v>-15430.8</v>
      </c>
      <c r="J25" s="30">
        <f t="shared" si="6"/>
        <v>-1500.4</v>
      </c>
      <c r="K25" s="30">
        <f aca="true" t="shared" si="7" ref="K25:K33">SUM(B25:J25)</f>
        <v>-110004.40000000001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-15602.4</v>
      </c>
      <c r="C26" s="30">
        <f t="shared" si="8"/>
        <v>-14075.6</v>
      </c>
      <c r="D26" s="30">
        <f t="shared" si="8"/>
        <v>-21062.8</v>
      </c>
      <c r="E26" s="30">
        <f t="shared" si="8"/>
        <v>-10274</v>
      </c>
      <c r="F26" s="30">
        <f t="shared" si="8"/>
        <v>-12139.6</v>
      </c>
      <c r="G26" s="30">
        <f t="shared" si="8"/>
        <v>-10199.2</v>
      </c>
      <c r="H26" s="30">
        <f t="shared" si="8"/>
        <v>-9719.6</v>
      </c>
      <c r="I26" s="30">
        <f t="shared" si="8"/>
        <v>-15430.8</v>
      </c>
      <c r="J26" s="30">
        <f t="shared" si="8"/>
        <v>-1500.4</v>
      </c>
      <c r="K26" s="30">
        <f t="shared" si="7"/>
        <v>-110004.40000000001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-15602.4</v>
      </c>
      <c r="C27" s="30">
        <f aca="true" t="shared" si="9" ref="C27:J27">-ROUND((C9)*$E$3,2)</f>
        <v>-14075.6</v>
      </c>
      <c r="D27" s="30">
        <f t="shared" si="9"/>
        <v>-21062.8</v>
      </c>
      <c r="E27" s="30">
        <f t="shared" si="9"/>
        <v>-10274</v>
      </c>
      <c r="F27" s="30">
        <f t="shared" si="9"/>
        <v>-12139.6</v>
      </c>
      <c r="G27" s="30">
        <f t="shared" si="9"/>
        <v>-10199.2</v>
      </c>
      <c r="H27" s="30">
        <f t="shared" si="9"/>
        <v>-9719.6</v>
      </c>
      <c r="I27" s="30">
        <f t="shared" si="9"/>
        <v>-15430.8</v>
      </c>
      <c r="J27" s="30">
        <f t="shared" si="9"/>
        <v>-1500.4</v>
      </c>
      <c r="K27" s="30">
        <f t="shared" si="7"/>
        <v>-110004.40000000001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238569.18</v>
      </c>
      <c r="C45" s="27">
        <f aca="true" t="shared" si="11" ref="C45:J45">IF(C17+C25+C46&lt;0,0,C17+C25+C46)</f>
        <v>248623.50999999998</v>
      </c>
      <c r="D45" s="27">
        <f t="shared" si="11"/>
        <v>310269.54000000004</v>
      </c>
      <c r="E45" s="27">
        <f t="shared" si="11"/>
        <v>173362.72999999998</v>
      </c>
      <c r="F45" s="27">
        <f t="shared" si="11"/>
        <v>219853.94999999998</v>
      </c>
      <c r="G45" s="27">
        <f t="shared" si="11"/>
        <v>263974.89999999997</v>
      </c>
      <c r="H45" s="27">
        <f t="shared" si="11"/>
        <v>232867.46</v>
      </c>
      <c r="I45" s="27">
        <f t="shared" si="11"/>
        <v>322313.01999999996</v>
      </c>
      <c r="J45" s="27">
        <f t="shared" si="11"/>
        <v>70488.54000000001</v>
      </c>
      <c r="K45" s="20">
        <f>SUM(B45:J45)</f>
        <v>2080322.8299999998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238569.18</v>
      </c>
      <c r="C51" s="10">
        <f t="shared" si="13"/>
        <v>248623.5</v>
      </c>
      <c r="D51" s="10">
        <f t="shared" si="13"/>
        <v>310269.53</v>
      </c>
      <c r="E51" s="10">
        <f t="shared" si="13"/>
        <v>173362.73</v>
      </c>
      <c r="F51" s="10">
        <f t="shared" si="13"/>
        <v>219853.96</v>
      </c>
      <c r="G51" s="10">
        <f t="shared" si="13"/>
        <v>263974.9</v>
      </c>
      <c r="H51" s="10">
        <f t="shared" si="13"/>
        <v>232867.46</v>
      </c>
      <c r="I51" s="10">
        <f>SUM(I52:I64)</f>
        <v>322313.02</v>
      </c>
      <c r="J51" s="10">
        <f t="shared" si="13"/>
        <v>70488.54</v>
      </c>
      <c r="K51" s="5">
        <f>SUM(K52:K64)</f>
        <v>2080322.8199999998</v>
      </c>
      <c r="L51" s="9"/>
    </row>
    <row r="52" spans="1:11" ht="16.5" customHeight="1">
      <c r="A52" s="7" t="s">
        <v>61</v>
      </c>
      <c r="B52" s="8">
        <v>207936.9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207936.9</v>
      </c>
    </row>
    <row r="53" spans="1:11" ht="16.5" customHeight="1">
      <c r="A53" s="7" t="s">
        <v>62</v>
      </c>
      <c r="B53" s="8">
        <v>30632.28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30632.28</v>
      </c>
    </row>
    <row r="54" spans="1:11" ht="16.5" customHeight="1">
      <c r="A54" s="7" t="s">
        <v>4</v>
      </c>
      <c r="B54" s="6">
        <v>0</v>
      </c>
      <c r="C54" s="8">
        <v>248623.5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248623.5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310269.53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310269.53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173362.73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173362.73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219853.96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219853.96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263974.9</v>
      </c>
      <c r="H58" s="6">
        <v>0</v>
      </c>
      <c r="I58" s="6">
        <v>0</v>
      </c>
      <c r="J58" s="6">
        <v>0</v>
      </c>
      <c r="K58" s="5">
        <f t="shared" si="14"/>
        <v>263974.9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232867.46</v>
      </c>
      <c r="I59" s="6">
        <v>0</v>
      </c>
      <c r="J59" s="6">
        <v>0</v>
      </c>
      <c r="K59" s="5">
        <f t="shared" si="14"/>
        <v>232867.46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104171.57</v>
      </c>
      <c r="J61" s="6">
        <v>0</v>
      </c>
      <c r="K61" s="5">
        <f t="shared" si="14"/>
        <v>104171.57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218141.45</v>
      </c>
      <c r="J62" s="6">
        <v>0</v>
      </c>
      <c r="K62" s="5">
        <f t="shared" si="14"/>
        <v>218141.45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70488.54</v>
      </c>
      <c r="K63" s="5">
        <f t="shared" si="14"/>
        <v>70488.54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2020-06-12T20:20:14Z</dcterms:modified>
  <cp:category/>
  <cp:version/>
  <cp:contentType/>
  <cp:contentStatus/>
</cp:coreProperties>
</file>