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<sst xmlns="http://schemas.openxmlformats.org/spreadsheetml/2006/main" count="72" uniqueCount="71">
  <si>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</si>
  <si>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</si>
  <si>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</si>
  <si>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</si>
  <si>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</si>
  <si>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</si>
  <si>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</si>
  <si>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</si>
  <si>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</si>
  <si>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</si>
  <si>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</si>
  <si>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</si>
  <si>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</si>
  <si>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</si>
  <si>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</si>
  <si>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</si>
  <si>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</si>
  <si>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</si>
  <si>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</si>
  <si>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</si>
  <si>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</si>
  <si>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</si>
  <si>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</si>
  <si>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</si>
  <si>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</si>
  <si>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</si>
  <si>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</si>
  <si>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</si>
  <si>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</si>
  <si>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</si>
  <si>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</si>
  <si>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</si>
  <si>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</si>
  <si>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</si>
  <si>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</si>
  <si>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</si>
  <si>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</si>
  <si>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</si>
  <si>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</si>
  <si>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</si>
  <si>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</si>
  <si>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</si>
  <si>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</si>
  <si>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</si>
  <si>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</si>
  <si>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</si>
  <si>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</si>
  <si>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</si>
  <si>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</si>
  <si>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</si>
  <si>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</si>
  <si>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</si>
  <si>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</si>
  <si>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</si>
  <si>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</si>
  <si>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</si>
  <si>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</si>
  <si>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</si>
  <si>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</si>
  <si>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</si>
  <si>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</si>
  <si>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</si>
  <si>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</si>
  <si>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</si>
  <si>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</si>
  <si>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</si>
  <si>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</si>
  <si>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</si>
  <si>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</si>
  <si>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</si>
  <si>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06/06/20 - VENCIMENTO 15/06/20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</si>
</sst>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89739</v>
      </c>
      <c r="C7" s="47">
        <f t="shared" si="0"/>
        <v>68680</v>
      </c>
      <c r="D7" s="47">
        <f t="shared" si="0"/>
        <v>116836</v>
      </c>
      <c r="E7" s="47">
        <f t="shared" si="0"/>
        <v>53661</v>
      </c>
      <c r="F7" s="47">
        <f t="shared" si="0"/>
        <v>64795</v>
      </c>
      <c r="G7" s="47">
        <f t="shared" si="0"/>
        <v>80693</v>
      </c>
      <c r="H7" s="47">
        <f t="shared" si="0"/>
        <v>88490</v>
      </c>
      <c r="I7" s="47">
        <f t="shared" si="0"/>
        <v>99205</v>
      </c>
      <c r="J7" s="47">
        <f t="shared" si="0"/>
        <v>21976</v>
      </c>
      <c r="K7" s="47">
        <f t="shared" si="0"/>
        <v>684075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7128</v>
      </c>
      <c r="C8" s="45">
        <f t="shared" si="1"/>
        <v>6220</v>
      </c>
      <c r="D8" s="45">
        <f t="shared" si="1"/>
        <v>8912</v>
      </c>
      <c r="E8" s="45">
        <f t="shared" si="1"/>
        <v>4607</v>
      </c>
      <c r="F8" s="45">
        <f t="shared" si="1"/>
        <v>4988</v>
      </c>
      <c r="G8" s="45">
        <f t="shared" si="1"/>
        <v>3836</v>
      </c>
      <c r="H8" s="45">
        <f t="shared" si="1"/>
        <v>3705</v>
      </c>
      <c r="I8" s="45">
        <f t="shared" si="1"/>
        <v>6326</v>
      </c>
      <c r="J8" s="45">
        <f t="shared" si="1"/>
        <v>680</v>
      </c>
      <c r="K8" s="38">
        <f>SUM(B8:J8)</f>
        <v>46402</v>
      </c>
      <c r="L8"/>
      <c r="M8"/>
      <c r="N8"/>
    </row>
    <row r="9" spans="1:14" ht="16.5" customHeight="1">
      <c r="A9" s="22" t="s">
        <v>36</v>
      </c>
      <c r="B9" s="45">
        <v>7122</v>
      </c>
      <c r="C9" s="45">
        <v>6219</v>
      </c>
      <c r="D9" s="45">
        <v>8912</v>
      </c>
      <c r="E9" s="45">
        <v>4603</v>
      </c>
      <c r="F9" s="45">
        <v>4986</v>
      </c>
      <c r="G9" s="45">
        <v>3835</v>
      </c>
      <c r="H9" s="45">
        <v>3705</v>
      </c>
      <c r="I9" s="45">
        <v>6324</v>
      </c>
      <c r="J9" s="45">
        <v>680</v>
      </c>
      <c r="K9" s="38">
        <f>SUM(B9:J9)</f>
        <v>46386</v>
      </c>
      <c r="L9"/>
      <c r="M9"/>
      <c r="N9"/>
    </row>
    <row r="10" spans="1:14" ht="16.5" customHeight="1">
      <c r="A10" s="22" t="s">
        <v>35</v>
      </c>
      <c r="B10" s="45">
        <v>6</v>
      </c>
      <c r="C10" s="45">
        <v>1</v>
      </c>
      <c r="D10" s="45">
        <v>0</v>
      </c>
      <c r="E10" s="45">
        <v>4</v>
      </c>
      <c r="F10" s="45">
        <v>2</v>
      </c>
      <c r="G10" s="45">
        <v>1</v>
      </c>
      <c r="H10" s="45">
        <v>0</v>
      </c>
      <c r="I10" s="45">
        <v>2</v>
      </c>
      <c r="J10" s="45">
        <v>0</v>
      </c>
      <c r="K10" s="38">
        <f>SUM(B10:J10)</f>
        <v>16</v>
      </c>
      <c r="L10"/>
      <c r="M10"/>
      <c r="N10"/>
    </row>
    <row r="11" spans="1:14" ht="16.5" customHeight="1">
      <c r="A11" s="44" t="s">
        <v>34</v>
      </c>
      <c r="B11" s="43">
        <v>82611</v>
      </c>
      <c r="C11" s="43">
        <v>62460</v>
      </c>
      <c r="D11" s="43">
        <v>107924</v>
      </c>
      <c r="E11" s="43">
        <v>49054</v>
      </c>
      <c r="F11" s="43">
        <v>59807</v>
      </c>
      <c r="G11" s="43">
        <v>76857</v>
      </c>
      <c r="H11" s="43">
        <v>84785</v>
      </c>
      <c r="I11" s="43">
        <v>92879</v>
      </c>
      <c r="J11" s="43">
        <v>21296</v>
      </c>
      <c r="K11" s="38">
        <f>SUM(B11:J11)</f>
        <v>637673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1.44569502230883</v>
      </c>
      <c r="C15" s="39">
        <v>1.88946636663577</v>
      </c>
      <c r="D15" s="39">
        <v>1.321142627963201</v>
      </c>
      <c r="E15" s="39">
        <v>1.704641370104935</v>
      </c>
      <c r="F15" s="39">
        <v>1.604876575406052</v>
      </c>
      <c r="G15" s="39">
        <v>1.533859240955465</v>
      </c>
      <c r="H15" s="39">
        <v>1.538212934909807</v>
      </c>
      <c r="I15" s="39">
        <v>1.635049055078607</v>
      </c>
      <c r="J15" s="39">
        <v>1.49108077164225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480341.31000000006</v>
      </c>
      <c r="C17" s="36">
        <f t="shared" si="2"/>
        <v>512945.55</v>
      </c>
      <c r="D17" s="36">
        <f t="shared" si="2"/>
        <v>663349.2799999999</v>
      </c>
      <c r="E17" s="36">
        <f t="shared" si="2"/>
        <v>356805.86</v>
      </c>
      <c r="F17" s="36">
        <f t="shared" si="2"/>
        <v>420366.34</v>
      </c>
      <c r="G17" s="36">
        <f t="shared" si="2"/>
        <v>492767.97000000003</v>
      </c>
      <c r="H17" s="36">
        <f t="shared" si="2"/>
        <v>439700.93999999994</v>
      </c>
      <c r="I17" s="36">
        <f t="shared" si="2"/>
        <v>560637.44</v>
      </c>
      <c r="J17" s="36">
        <f t="shared" si="2"/>
        <v>126777.90000000001</v>
      </c>
      <c r="K17" s="36">
        <f aca="true" t="shared" si="3" ref="K17:K22">SUM(B17:J17)</f>
        <v>4053692.59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305184.39</v>
      </c>
      <c r="C18" s="30">
        <f t="shared" si="4"/>
        <v>256389.31</v>
      </c>
      <c r="D18" s="30">
        <f t="shared" si="4"/>
        <v>483151.91</v>
      </c>
      <c r="E18" s="30">
        <f t="shared" si="4"/>
        <v>193190.33</v>
      </c>
      <c r="F18" s="30">
        <f t="shared" si="4"/>
        <v>246694</v>
      </c>
      <c r="G18" s="30">
        <f t="shared" si="4"/>
        <v>310627.7</v>
      </c>
      <c r="H18" s="30">
        <f t="shared" si="4"/>
        <v>271540.41</v>
      </c>
      <c r="I18" s="30">
        <f t="shared" si="4"/>
        <v>307297.41</v>
      </c>
      <c r="J18" s="30">
        <f t="shared" si="4"/>
        <v>77124.77</v>
      </c>
      <c r="K18" s="30">
        <f t="shared" si="3"/>
        <v>2451200.23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136019.16</v>
      </c>
      <c r="C19" s="30">
        <f t="shared" si="5"/>
        <v>228049.67</v>
      </c>
      <c r="D19" s="30">
        <f t="shared" si="5"/>
        <v>155160.67</v>
      </c>
      <c r="E19" s="30">
        <f t="shared" si="5"/>
        <v>136129.9</v>
      </c>
      <c r="F19" s="30">
        <f t="shared" si="5"/>
        <v>149219.42</v>
      </c>
      <c r="G19" s="30">
        <f t="shared" si="5"/>
        <v>165831.47</v>
      </c>
      <c r="H19" s="30">
        <f t="shared" si="5"/>
        <v>146146.56</v>
      </c>
      <c r="I19" s="30">
        <f t="shared" si="5"/>
        <v>195148.93</v>
      </c>
      <c r="J19" s="30">
        <f t="shared" si="5"/>
        <v>37874.49</v>
      </c>
      <c r="K19" s="30">
        <f t="shared" si="3"/>
        <v>1349580.27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-31336.8</v>
      </c>
      <c r="C25" s="30">
        <f t="shared" si="6"/>
        <v>-27363.6</v>
      </c>
      <c r="D25" s="30">
        <f t="shared" si="6"/>
        <v>-39212.8</v>
      </c>
      <c r="E25" s="30">
        <f t="shared" si="6"/>
        <v>-20253.2</v>
      </c>
      <c r="F25" s="30">
        <f t="shared" si="6"/>
        <v>-21938.4</v>
      </c>
      <c r="G25" s="30">
        <f t="shared" si="6"/>
        <v>-16874</v>
      </c>
      <c r="H25" s="30">
        <f t="shared" si="6"/>
        <v>-16302</v>
      </c>
      <c r="I25" s="30">
        <f t="shared" si="6"/>
        <v>-27825.6</v>
      </c>
      <c r="J25" s="30">
        <f t="shared" si="6"/>
        <v>-2992</v>
      </c>
      <c r="K25" s="30">
        <f aca="true" t="shared" si="7" ref="K25:K33">SUM(B25:J25)</f>
        <v>-204098.4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-31336.8</v>
      </c>
      <c r="C26" s="30">
        <f t="shared" si="8"/>
        <v>-27363.6</v>
      </c>
      <c r="D26" s="30">
        <f t="shared" si="8"/>
        <v>-39212.8</v>
      </c>
      <c r="E26" s="30">
        <f t="shared" si="8"/>
        <v>-20253.2</v>
      </c>
      <c r="F26" s="30">
        <f t="shared" si="8"/>
        <v>-21938.4</v>
      </c>
      <c r="G26" s="30">
        <f t="shared" si="8"/>
        <v>-16874</v>
      </c>
      <c r="H26" s="30">
        <f t="shared" si="8"/>
        <v>-16302</v>
      </c>
      <c r="I26" s="30">
        <f t="shared" si="8"/>
        <v>-27825.6</v>
      </c>
      <c r="J26" s="30">
        <f t="shared" si="8"/>
        <v>-2992</v>
      </c>
      <c r="K26" s="30">
        <f t="shared" si="7"/>
        <v>-204098.4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-31336.8</v>
      </c>
      <c r="C27" s="30">
        <f aca="true" t="shared" si="9" ref="C27:J27">-ROUND((C9)*$E$3,2)</f>
        <v>-27363.6</v>
      </c>
      <c r="D27" s="30">
        <f t="shared" si="9"/>
        <v>-39212.8</v>
      </c>
      <c r="E27" s="30">
        <f t="shared" si="9"/>
        <v>-20253.2</v>
      </c>
      <c r="F27" s="30">
        <f t="shared" si="9"/>
        <v>-21938.4</v>
      </c>
      <c r="G27" s="30">
        <f t="shared" si="9"/>
        <v>-16874</v>
      </c>
      <c r="H27" s="30">
        <f t="shared" si="9"/>
        <v>-16302</v>
      </c>
      <c r="I27" s="30">
        <f t="shared" si="9"/>
        <v>-27825.6</v>
      </c>
      <c r="J27" s="30">
        <f t="shared" si="9"/>
        <v>-2992</v>
      </c>
      <c r="K27" s="30">
        <f t="shared" si="7"/>
        <v>-204098.4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449004.51000000007</v>
      </c>
      <c r="C45" s="27">
        <f aca="true" t="shared" si="11" ref="C45:J45">IF(C17+C25+C46&lt;0,0,C17+C25+C46)</f>
        <v>485581.95</v>
      </c>
      <c r="D45" s="27">
        <f t="shared" si="11"/>
        <v>624136.4799999999</v>
      </c>
      <c r="E45" s="27">
        <f t="shared" si="11"/>
        <v>336552.66</v>
      </c>
      <c r="F45" s="27">
        <f t="shared" si="11"/>
        <v>398427.94</v>
      </c>
      <c r="G45" s="27">
        <f t="shared" si="11"/>
        <v>475893.97000000003</v>
      </c>
      <c r="H45" s="27">
        <f t="shared" si="11"/>
        <v>423398.93999999994</v>
      </c>
      <c r="I45" s="27">
        <f t="shared" si="11"/>
        <v>532811.84</v>
      </c>
      <c r="J45" s="27">
        <f t="shared" si="11"/>
        <v>123785.90000000001</v>
      </c>
      <c r="K45" s="20">
        <f>SUM(B45:J45)</f>
        <v>3849594.19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449004.51</v>
      </c>
      <c r="C51" s="10">
        <f t="shared" si="13"/>
        <v>485581.94</v>
      </c>
      <c r="D51" s="10">
        <f t="shared" si="13"/>
        <v>624136.49</v>
      </c>
      <c r="E51" s="10">
        <f t="shared" si="13"/>
        <v>336552.66</v>
      </c>
      <c r="F51" s="10">
        <f t="shared" si="13"/>
        <v>398427.95</v>
      </c>
      <c r="G51" s="10">
        <f t="shared" si="13"/>
        <v>475893.97</v>
      </c>
      <c r="H51" s="10">
        <f t="shared" si="13"/>
        <v>423398.95</v>
      </c>
      <c r="I51" s="10">
        <f>SUM(I52:I64)</f>
        <v>532811.84</v>
      </c>
      <c r="J51" s="10">
        <f t="shared" si="13"/>
        <v>123785.9</v>
      </c>
      <c r="K51" s="5">
        <f>SUM(K52:K64)</f>
        <v>3849594.2099999995</v>
      </c>
      <c r="L51" s="9"/>
    </row>
    <row r="52" spans="1:11" ht="16.5" customHeight="1">
      <c r="A52" s="7" t="s">
        <v>61</v>
      </c>
      <c r="B52" s="8">
        <v>391666.63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391666.63</v>
      </c>
    </row>
    <row r="53" spans="1:11" ht="16.5" customHeight="1">
      <c r="A53" s="7" t="s">
        <v>62</v>
      </c>
      <c r="B53" s="8">
        <v>57337.88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57337.88</v>
      </c>
    </row>
    <row r="54" spans="1:11" ht="16.5" customHeight="1">
      <c r="A54" s="7" t="s">
        <v>4</v>
      </c>
      <c r="B54" s="6">
        <v>0</v>
      </c>
      <c r="C54" s="8">
        <v>485581.94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485581.94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624136.49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624136.49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336552.66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336552.66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398427.95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398427.95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475893.97</v>
      </c>
      <c r="H58" s="6">
        <v>0</v>
      </c>
      <c r="I58" s="6">
        <v>0</v>
      </c>
      <c r="J58" s="6">
        <v>0</v>
      </c>
      <c r="K58" s="5">
        <f t="shared" si="14"/>
        <v>475893.97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423398.95</v>
      </c>
      <c r="I59" s="6">
        <v>0</v>
      </c>
      <c r="J59" s="6">
        <v>0</v>
      </c>
      <c r="K59" s="5">
        <f t="shared" si="14"/>
        <v>423398.95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186697.27</v>
      </c>
      <c r="J61" s="6">
        <v>0</v>
      </c>
      <c r="K61" s="5">
        <f t="shared" si="14"/>
        <v>186697.27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346114.57</v>
      </c>
      <c r="J62" s="6">
        <v>0</v>
      </c>
      <c r="K62" s="5">
        <f t="shared" si="14"/>
        <v>346114.57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123785.9</v>
      </c>
      <c r="K63" s="5">
        <f t="shared" si="14"/>
        <v>123785.9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2020-06-12T20:19:03Z</dcterms:modified>
  <cp:category/>
  <cp:version/>
  <cp:contentType/>
  <cp:contentStatus/>
</cp:coreProperties>
</file>