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<sst xmlns="http://schemas.openxmlformats.org/spreadsheetml/2006/main" count="72" uniqueCount="71">
  <si>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</si>
  <si>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</si>
  <si>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</si>
  <si>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</si>
  <si>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</si>
  <si>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</si>
  <si>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</si>
  <si>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</si>
  <si>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</si>
  <si>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</si>
  <si>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</si>
  <si>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</si>
  <si>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</si>
  <si>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</si>
  <si>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</si>
  <si>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</si>
  <si>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</si>
  <si>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</si>
  <si>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</si>
  <si>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</si>
  <si>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</si>
  <si>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</si>
  <si>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</si>
  <si>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</si>
  <si>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</si>
  <si>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</si>
  <si>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</si>
  <si>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</si>
  <si>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</si>
  <si>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</si>
  <si>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</si>
  <si>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</si>
  <si>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</si>
  <si>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</si>
  <si>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</si>
  <si>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</si>
  <si>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</si>
  <si>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</si>
  <si>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</si>
  <si>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</si>
  <si>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</si>
  <si>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</si>
  <si>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</si>
  <si>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</si>
  <si>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</si>
  <si>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</si>
  <si>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</si>
  <si>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</si>
  <si>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</si>
  <si>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</si>
  <si>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</si>
  <si>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</si>
  <si>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</si>
  <si>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</si>
  <si>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</si>
  <si>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</si>
  <si>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</si>
  <si>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</si>
  <si>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</si>
  <si>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</si>
  <si>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</si>
  <si>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</si>
  <si>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</si>
  <si>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</si>
  <si>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</si>
  <si>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</si>
  <si>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</si>
  <si>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</si>
  <si>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</si>
  <si>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</si>
  <si>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05/06/20 - VENCIMENTO 15/06/20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</si>
</sst>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11" xfId="46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150806</v>
      </c>
      <c r="C7" s="47">
        <f t="shared" si="0"/>
        <v>120887</v>
      </c>
      <c r="D7" s="47">
        <f t="shared" si="0"/>
        <v>181933</v>
      </c>
      <c r="E7" s="47">
        <f t="shared" si="0"/>
        <v>98242</v>
      </c>
      <c r="F7" s="47">
        <f t="shared" si="0"/>
        <v>106792</v>
      </c>
      <c r="G7" s="47">
        <f t="shared" si="0"/>
        <v>122369</v>
      </c>
      <c r="H7" s="47">
        <f t="shared" si="0"/>
        <v>134893</v>
      </c>
      <c r="I7" s="47">
        <f t="shared" si="0"/>
        <v>169230</v>
      </c>
      <c r="J7" s="47">
        <f t="shared" si="0"/>
        <v>39382</v>
      </c>
      <c r="K7" s="47">
        <f t="shared" si="0"/>
        <v>1124534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10012</v>
      </c>
      <c r="C8" s="45">
        <f t="shared" si="1"/>
        <v>8224</v>
      </c>
      <c r="D8" s="45">
        <f t="shared" si="1"/>
        <v>10745</v>
      </c>
      <c r="E8" s="45">
        <f t="shared" si="1"/>
        <v>6480</v>
      </c>
      <c r="F8" s="45">
        <f t="shared" si="1"/>
        <v>7586</v>
      </c>
      <c r="G8" s="45">
        <f t="shared" si="1"/>
        <v>4709</v>
      </c>
      <c r="H8" s="45">
        <f t="shared" si="1"/>
        <v>4429</v>
      </c>
      <c r="I8" s="45">
        <f t="shared" si="1"/>
        <v>9223</v>
      </c>
      <c r="J8" s="45">
        <f t="shared" si="1"/>
        <v>1102</v>
      </c>
      <c r="K8" s="38">
        <f>SUM(B8:J8)</f>
        <v>62510</v>
      </c>
      <c r="L8"/>
      <c r="M8"/>
      <c r="N8"/>
    </row>
    <row r="9" spans="1:14" ht="16.5" customHeight="1">
      <c r="A9" s="22" t="s">
        <v>36</v>
      </c>
      <c r="B9" s="45">
        <v>10009</v>
      </c>
      <c r="C9" s="45">
        <v>8222</v>
      </c>
      <c r="D9" s="45">
        <v>10745</v>
      </c>
      <c r="E9" s="45">
        <v>6477</v>
      </c>
      <c r="F9" s="45">
        <v>7581</v>
      </c>
      <c r="G9" s="45">
        <v>4708</v>
      </c>
      <c r="H9" s="45">
        <v>4429</v>
      </c>
      <c r="I9" s="45">
        <v>9220</v>
      </c>
      <c r="J9" s="45">
        <v>1102</v>
      </c>
      <c r="K9" s="38">
        <f>SUM(B9:J9)</f>
        <v>62493</v>
      </c>
      <c r="L9"/>
      <c r="M9"/>
      <c r="N9"/>
    </row>
    <row r="10" spans="1:14" ht="16.5" customHeight="1">
      <c r="A10" s="22" t="s">
        <v>35</v>
      </c>
      <c r="B10" s="45">
        <v>3</v>
      </c>
      <c r="C10" s="45">
        <v>2</v>
      </c>
      <c r="D10" s="45">
        <v>0</v>
      </c>
      <c r="E10" s="45">
        <v>3</v>
      </c>
      <c r="F10" s="45">
        <v>5</v>
      </c>
      <c r="G10" s="45">
        <v>1</v>
      </c>
      <c r="H10" s="45">
        <v>0</v>
      </c>
      <c r="I10" s="45">
        <v>3</v>
      </c>
      <c r="J10" s="45">
        <v>0</v>
      </c>
      <c r="K10" s="38">
        <f>SUM(B10:J10)</f>
        <v>17</v>
      </c>
      <c r="L10"/>
      <c r="M10"/>
      <c r="N10"/>
    </row>
    <row r="11" spans="1:14" ht="16.5" customHeight="1">
      <c r="A11" s="44" t="s">
        <v>34</v>
      </c>
      <c r="B11" s="43">
        <v>140794</v>
      </c>
      <c r="C11" s="43">
        <v>112663</v>
      </c>
      <c r="D11" s="43">
        <v>171188</v>
      </c>
      <c r="E11" s="43">
        <v>91762</v>
      </c>
      <c r="F11" s="43">
        <v>99206</v>
      </c>
      <c r="G11" s="43">
        <v>117660</v>
      </c>
      <c r="H11" s="43">
        <v>130464</v>
      </c>
      <c r="I11" s="43">
        <v>160007</v>
      </c>
      <c r="J11" s="43">
        <v>38280</v>
      </c>
      <c r="K11" s="38">
        <f>SUM(B11:J11)</f>
        <v>1062024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1.44569502230883</v>
      </c>
      <c r="C15" s="39">
        <v>1.88946636663577</v>
      </c>
      <c r="D15" s="39">
        <v>1.321142627963201</v>
      </c>
      <c r="E15" s="39">
        <v>1.704641370104935</v>
      </c>
      <c r="F15" s="39">
        <v>1.604876575406052</v>
      </c>
      <c r="G15" s="39">
        <v>1.533859240955465</v>
      </c>
      <c r="H15" s="39">
        <v>1.538212934909807</v>
      </c>
      <c r="I15" s="39">
        <v>1.635049055078607</v>
      </c>
      <c r="J15" s="39">
        <v>1.49108077164225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780578.4099999999</v>
      </c>
      <c r="C17" s="36">
        <f t="shared" si="2"/>
        <v>881191.11</v>
      </c>
      <c r="D17" s="36">
        <f t="shared" si="2"/>
        <v>1018995.09</v>
      </c>
      <c r="E17" s="36">
        <f t="shared" si="2"/>
        <v>630401.69</v>
      </c>
      <c r="F17" s="36">
        <f t="shared" si="2"/>
        <v>676978.37</v>
      </c>
      <c r="G17" s="36">
        <f t="shared" si="2"/>
        <v>738847.72</v>
      </c>
      <c r="H17" s="36">
        <f t="shared" si="2"/>
        <v>658730.5399999999</v>
      </c>
      <c r="I17" s="36">
        <f t="shared" si="2"/>
        <v>915295.0099999999</v>
      </c>
      <c r="J17" s="36">
        <f t="shared" si="2"/>
        <v>217862.60000000003</v>
      </c>
      <c r="K17" s="36">
        <f aca="true" t="shared" si="3" ref="K17:K22">SUM(B17:J17)</f>
        <v>6518880.539999999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512861.04</v>
      </c>
      <c r="C18" s="30">
        <f t="shared" si="4"/>
        <v>451283.26</v>
      </c>
      <c r="D18" s="30">
        <f t="shared" si="4"/>
        <v>752347.53</v>
      </c>
      <c r="E18" s="30">
        <f t="shared" si="4"/>
        <v>353690.85</v>
      </c>
      <c r="F18" s="30">
        <f t="shared" si="4"/>
        <v>406589.18</v>
      </c>
      <c r="G18" s="30">
        <f t="shared" si="4"/>
        <v>471059.47</v>
      </c>
      <c r="H18" s="30">
        <f t="shared" si="4"/>
        <v>413932.66</v>
      </c>
      <c r="I18" s="30">
        <f t="shared" si="4"/>
        <v>524206.85</v>
      </c>
      <c r="J18" s="30">
        <f t="shared" si="4"/>
        <v>138211.13</v>
      </c>
      <c r="K18" s="30">
        <f t="shared" si="3"/>
        <v>4024181.97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228579.61</v>
      </c>
      <c r="C19" s="30">
        <f t="shared" si="5"/>
        <v>401401.28</v>
      </c>
      <c r="D19" s="30">
        <f t="shared" si="5"/>
        <v>241610.86</v>
      </c>
      <c r="E19" s="30">
        <f t="shared" si="5"/>
        <v>249225.21</v>
      </c>
      <c r="F19" s="30">
        <f t="shared" si="5"/>
        <v>245936.27</v>
      </c>
      <c r="G19" s="30">
        <f t="shared" si="5"/>
        <v>251479.45</v>
      </c>
      <c r="H19" s="30">
        <f t="shared" si="5"/>
        <v>222783.91</v>
      </c>
      <c r="I19" s="30">
        <f t="shared" si="5"/>
        <v>332897.06</v>
      </c>
      <c r="J19" s="30">
        <f t="shared" si="5"/>
        <v>67872.83</v>
      </c>
      <c r="K19" s="30">
        <f t="shared" si="3"/>
        <v>2241786.48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-132892.04</v>
      </c>
      <c r="C25" s="30">
        <f t="shared" si="6"/>
        <v>-40281.37</v>
      </c>
      <c r="D25" s="30">
        <f t="shared" si="6"/>
        <v>-70342.41</v>
      </c>
      <c r="E25" s="30">
        <f t="shared" si="6"/>
        <v>-116488.93</v>
      </c>
      <c r="F25" s="30">
        <f t="shared" si="6"/>
        <v>-33356.4</v>
      </c>
      <c r="G25" s="30">
        <f t="shared" si="6"/>
        <v>-136991.72999999998</v>
      </c>
      <c r="H25" s="30">
        <f t="shared" si="6"/>
        <v>-42293.5</v>
      </c>
      <c r="I25" s="30">
        <f t="shared" si="6"/>
        <v>-76158</v>
      </c>
      <c r="J25" s="30">
        <f t="shared" si="6"/>
        <v>-15828.44</v>
      </c>
      <c r="K25" s="30">
        <f aca="true" t="shared" si="7" ref="K25:K33">SUM(B25:J25)</f>
        <v>-664632.82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-132892.04</v>
      </c>
      <c r="C26" s="30">
        <f t="shared" si="8"/>
        <v>-40281.37</v>
      </c>
      <c r="D26" s="30">
        <f t="shared" si="8"/>
        <v>-70342.41</v>
      </c>
      <c r="E26" s="30">
        <f t="shared" si="8"/>
        <v>-116488.93</v>
      </c>
      <c r="F26" s="30">
        <f t="shared" si="8"/>
        <v>-33356.4</v>
      </c>
      <c r="G26" s="30">
        <f t="shared" si="8"/>
        <v>-136991.72999999998</v>
      </c>
      <c r="H26" s="30">
        <f t="shared" si="8"/>
        <v>-42293.5</v>
      </c>
      <c r="I26" s="30">
        <f t="shared" si="8"/>
        <v>-76158</v>
      </c>
      <c r="J26" s="30">
        <f t="shared" si="8"/>
        <v>-15828.44</v>
      </c>
      <c r="K26" s="30">
        <f t="shared" si="7"/>
        <v>-664632.82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-44039.6</v>
      </c>
      <c r="C27" s="30">
        <f aca="true" t="shared" si="9" ref="C27:J27">-ROUND((C9)*$E$3,2)</f>
        <v>-36176.8</v>
      </c>
      <c r="D27" s="30">
        <f t="shared" si="9"/>
        <v>-47278</v>
      </c>
      <c r="E27" s="30">
        <f t="shared" si="9"/>
        <v>-28498.8</v>
      </c>
      <c r="F27" s="30">
        <f t="shared" si="9"/>
        <v>-33356.4</v>
      </c>
      <c r="G27" s="30">
        <f t="shared" si="9"/>
        <v>-20715.2</v>
      </c>
      <c r="H27" s="30">
        <f t="shared" si="9"/>
        <v>-19487.6</v>
      </c>
      <c r="I27" s="30">
        <f t="shared" si="9"/>
        <v>-40568</v>
      </c>
      <c r="J27" s="30">
        <f t="shared" si="9"/>
        <v>-4848.8</v>
      </c>
      <c r="K27" s="30">
        <f t="shared" si="7"/>
        <v>-274969.2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-492.8</v>
      </c>
      <c r="C29" s="30">
        <v>-61.6</v>
      </c>
      <c r="D29" s="30">
        <v>-61.6</v>
      </c>
      <c r="E29" s="30">
        <v>-92.4</v>
      </c>
      <c r="F29" s="26">
        <v>0</v>
      </c>
      <c r="G29" s="30">
        <v>-30.8</v>
      </c>
      <c r="H29" s="30">
        <v>-16.54</v>
      </c>
      <c r="I29" s="30">
        <v>-25.84</v>
      </c>
      <c r="J29" s="30">
        <v>-7.96</v>
      </c>
      <c r="K29" s="30">
        <f t="shared" si="7"/>
        <v>-789.54</v>
      </c>
      <c r="L29"/>
      <c r="M29"/>
      <c r="N29"/>
    </row>
    <row r="30" spans="1:14" ht="16.5" customHeight="1">
      <c r="A30" s="25" t="s">
        <v>21</v>
      </c>
      <c r="B30" s="30">
        <v>-88359.64</v>
      </c>
      <c r="C30" s="30">
        <v>-4042.97</v>
      </c>
      <c r="D30" s="30">
        <v>-23002.81</v>
      </c>
      <c r="E30" s="30">
        <v>-87897.73</v>
      </c>
      <c r="F30" s="26">
        <v>0</v>
      </c>
      <c r="G30" s="30">
        <v>-116245.73</v>
      </c>
      <c r="H30" s="30">
        <v>-22789.36</v>
      </c>
      <c r="I30" s="30">
        <v>-35564.16</v>
      </c>
      <c r="J30" s="30">
        <v>-10971.68</v>
      </c>
      <c r="K30" s="30">
        <f t="shared" si="7"/>
        <v>-388874.08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647686.3699999999</v>
      </c>
      <c r="C45" s="27">
        <f aca="true" t="shared" si="11" ref="C45:J45">IF(C17+C25+C46&lt;0,0,C17+C25+C46)</f>
        <v>840909.74</v>
      </c>
      <c r="D45" s="27">
        <f t="shared" si="11"/>
        <v>948652.6799999999</v>
      </c>
      <c r="E45" s="27">
        <f t="shared" si="11"/>
        <v>513912.75999999995</v>
      </c>
      <c r="F45" s="27">
        <f t="shared" si="11"/>
        <v>643621.97</v>
      </c>
      <c r="G45" s="27">
        <f t="shared" si="11"/>
        <v>601855.99</v>
      </c>
      <c r="H45" s="27">
        <f t="shared" si="11"/>
        <v>616437.0399999999</v>
      </c>
      <c r="I45" s="27">
        <f t="shared" si="11"/>
        <v>839137.0099999999</v>
      </c>
      <c r="J45" s="27">
        <f t="shared" si="11"/>
        <v>202034.16000000003</v>
      </c>
      <c r="K45" s="20">
        <f>SUM(B45:J45)</f>
        <v>5854247.72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647686.38</v>
      </c>
      <c r="C51" s="10">
        <f t="shared" si="13"/>
        <v>840909.74</v>
      </c>
      <c r="D51" s="10">
        <f t="shared" si="13"/>
        <v>948652.69</v>
      </c>
      <c r="E51" s="10">
        <f t="shared" si="13"/>
        <v>513912.75</v>
      </c>
      <c r="F51" s="10">
        <f t="shared" si="13"/>
        <v>643621.97</v>
      </c>
      <c r="G51" s="10">
        <f t="shared" si="13"/>
        <v>601855.99</v>
      </c>
      <c r="H51" s="10">
        <f t="shared" si="13"/>
        <v>616437.04</v>
      </c>
      <c r="I51" s="10">
        <f>SUM(I52:I64)</f>
        <v>839137.01</v>
      </c>
      <c r="J51" s="10">
        <f t="shared" si="13"/>
        <v>202034.16</v>
      </c>
      <c r="K51" s="5">
        <f>SUM(K52:K64)</f>
        <v>5854247.730000001</v>
      </c>
      <c r="L51" s="9"/>
    </row>
    <row r="52" spans="1:11" ht="16.5" customHeight="1">
      <c r="A52" s="7" t="s">
        <v>61</v>
      </c>
      <c r="B52" s="8">
        <v>565171.14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565171.14</v>
      </c>
    </row>
    <row r="53" spans="1:11" ht="16.5" customHeight="1">
      <c r="A53" s="7" t="s">
        <v>62</v>
      </c>
      <c r="B53" s="8">
        <v>82515.24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82515.24</v>
      </c>
    </row>
    <row r="54" spans="1:11" ht="16.5" customHeight="1">
      <c r="A54" s="7" t="s">
        <v>4</v>
      </c>
      <c r="B54" s="6">
        <v>0</v>
      </c>
      <c r="C54" s="8">
        <v>840909.74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840909.74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948652.69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948652.69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513912.75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513912.75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643621.97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643621.97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601855.99</v>
      </c>
      <c r="H58" s="6">
        <v>0</v>
      </c>
      <c r="I58" s="6">
        <v>0</v>
      </c>
      <c r="J58" s="6">
        <v>0</v>
      </c>
      <c r="K58" s="5">
        <f t="shared" si="14"/>
        <v>601855.99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616437.04</v>
      </c>
      <c r="I59" s="6">
        <v>0</v>
      </c>
      <c r="J59" s="6">
        <v>0</v>
      </c>
      <c r="K59" s="5">
        <f t="shared" si="14"/>
        <v>616437.04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268188.19</v>
      </c>
      <c r="J61" s="6">
        <v>0</v>
      </c>
      <c r="K61" s="5">
        <f t="shared" si="14"/>
        <v>268188.19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468490.19</v>
      </c>
      <c r="J62" s="6">
        <v>0</v>
      </c>
      <c r="K62" s="5">
        <f t="shared" si="14"/>
        <v>468490.19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202034.16</v>
      </c>
      <c r="K63" s="5">
        <f t="shared" si="14"/>
        <v>202034.16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61">
        <v>102458.63</v>
      </c>
      <c r="J64" s="3">
        <v>0</v>
      </c>
      <c r="K64" s="2">
        <f>SUM(B64:J64)</f>
        <v>102458.63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2020-06-12T20:17:33Z</dcterms:modified>
  <cp:category/>
  <cp:version/>
  <cp:contentType/>
  <cp:contentStatus/>
</cp:coreProperties>
</file>