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<sst xmlns="http://schemas.openxmlformats.org/spreadsheetml/2006/main" count="72" uniqueCount="71">
  <si>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</si>
  <si>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</si>
  <si>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</si>
  <si>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</si>
  <si>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</si>
  <si>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</si>
  <si>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</si>
  <si>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</si>
  <si>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</si>
  <si>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</si>
  <si>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</si>
  <si>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</si>
  <si>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</si>
  <si>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</si>
  <si>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</si>
  <si>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</si>
  <si>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</si>
  <si>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</si>
  <si>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</si>
  <si>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</si>
  <si>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</si>
  <si>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</si>
  <si>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</si>
  <si>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</si>
  <si>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</si>
  <si>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</si>
  <si>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</si>
  <si>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</si>
  <si>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</si>
  <si>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</si>
  <si>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</si>
  <si>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</si>
  <si>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</si>
  <si>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</si>
  <si>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</si>
  <si>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</si>
  <si>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</si>
  <si>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</si>
  <si>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</si>
  <si>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</si>
  <si>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</si>
  <si>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</si>
  <si>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</si>
  <si>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</si>
  <si>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</si>
  <si>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</si>
  <si>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</si>
  <si>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</si>
  <si>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</si>
  <si>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</si>
  <si>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</si>
  <si>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</si>
  <si>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</si>
  <si>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</si>
  <si>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</si>
  <si>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</si>
  <si>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</si>
  <si>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</si>
  <si>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</si>
  <si>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</si>
  <si>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</si>
  <si>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</si>
  <si>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</si>
  <si>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</si>
  <si>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</si>
  <si>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</si>
  <si>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</si>
  <si>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</si>
  <si>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</si>
  <si>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</si>
  <si>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03/06/20 - VENCIMENTO 10/06/20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</si>
</sst>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143825</v>
      </c>
      <c r="C7" s="47">
        <f t="shared" si="0"/>
        <v>116777</v>
      </c>
      <c r="D7" s="47">
        <f t="shared" si="0"/>
        <v>175779</v>
      </c>
      <c r="E7" s="47">
        <f t="shared" si="0"/>
        <v>91348</v>
      </c>
      <c r="F7" s="47">
        <f t="shared" si="0"/>
        <v>100174</v>
      </c>
      <c r="G7" s="47">
        <f t="shared" si="0"/>
        <v>117313</v>
      </c>
      <c r="H7" s="47">
        <f t="shared" si="0"/>
        <v>125076</v>
      </c>
      <c r="I7" s="47">
        <f t="shared" si="0"/>
        <v>160841</v>
      </c>
      <c r="J7" s="47">
        <f t="shared" si="0"/>
        <v>38067</v>
      </c>
      <c r="K7" s="47">
        <f t="shared" si="0"/>
        <v>1069200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8881</v>
      </c>
      <c r="C8" s="45">
        <f t="shared" si="1"/>
        <v>7478</v>
      </c>
      <c r="D8" s="45">
        <f t="shared" si="1"/>
        <v>9413</v>
      </c>
      <c r="E8" s="45">
        <f t="shared" si="1"/>
        <v>5312</v>
      </c>
      <c r="F8" s="45">
        <f t="shared" si="1"/>
        <v>6658</v>
      </c>
      <c r="G8" s="45">
        <f t="shared" si="1"/>
        <v>4037</v>
      </c>
      <c r="H8" s="45">
        <f t="shared" si="1"/>
        <v>3668</v>
      </c>
      <c r="I8" s="45">
        <f t="shared" si="1"/>
        <v>8171</v>
      </c>
      <c r="J8" s="45">
        <f t="shared" si="1"/>
        <v>959</v>
      </c>
      <c r="K8" s="38">
        <f>SUM(B8:J8)</f>
        <v>54577</v>
      </c>
      <c r="L8"/>
      <c r="M8"/>
      <c r="N8"/>
    </row>
    <row r="9" spans="1:14" ht="16.5" customHeight="1">
      <c r="A9" s="22" t="s">
        <v>36</v>
      </c>
      <c r="B9" s="45">
        <v>8878</v>
      </c>
      <c r="C9" s="45">
        <v>7473</v>
      </c>
      <c r="D9" s="45">
        <v>9413</v>
      </c>
      <c r="E9" s="45">
        <v>5308</v>
      </c>
      <c r="F9" s="45">
        <v>6657</v>
      </c>
      <c r="G9" s="45">
        <v>4037</v>
      </c>
      <c r="H9" s="45">
        <v>3668</v>
      </c>
      <c r="I9" s="45">
        <v>8169</v>
      </c>
      <c r="J9" s="45">
        <v>959</v>
      </c>
      <c r="K9" s="38">
        <f>SUM(B9:J9)</f>
        <v>54562</v>
      </c>
      <c r="L9"/>
      <c r="M9"/>
      <c r="N9"/>
    </row>
    <row r="10" spans="1:14" ht="16.5" customHeight="1">
      <c r="A10" s="22" t="s">
        <v>35</v>
      </c>
      <c r="B10" s="45">
        <v>3</v>
      </c>
      <c r="C10" s="45">
        <v>5</v>
      </c>
      <c r="D10" s="45">
        <v>0</v>
      </c>
      <c r="E10" s="45">
        <v>4</v>
      </c>
      <c r="F10" s="45">
        <v>1</v>
      </c>
      <c r="G10" s="45">
        <v>0</v>
      </c>
      <c r="H10" s="45">
        <v>0</v>
      </c>
      <c r="I10" s="45">
        <v>2</v>
      </c>
      <c r="J10" s="45">
        <v>0</v>
      </c>
      <c r="K10" s="38">
        <f>SUM(B10:J10)</f>
        <v>15</v>
      </c>
      <c r="L10"/>
      <c r="M10"/>
      <c r="N10"/>
    </row>
    <row r="11" spans="1:14" ht="16.5" customHeight="1">
      <c r="A11" s="44" t="s">
        <v>34</v>
      </c>
      <c r="B11" s="43">
        <v>134944</v>
      </c>
      <c r="C11" s="43">
        <v>109299</v>
      </c>
      <c r="D11" s="43">
        <v>166366</v>
      </c>
      <c r="E11" s="43">
        <v>86036</v>
      </c>
      <c r="F11" s="43">
        <v>93516</v>
      </c>
      <c r="G11" s="43">
        <v>113276</v>
      </c>
      <c r="H11" s="43">
        <v>121408</v>
      </c>
      <c r="I11" s="43">
        <v>152670</v>
      </c>
      <c r="J11" s="43">
        <v>37108</v>
      </c>
      <c r="K11" s="38">
        <f>SUM(B11:J11)</f>
        <v>1014623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1.517184860542334</v>
      </c>
      <c r="C15" s="39">
        <v>1.969299592877383</v>
      </c>
      <c r="D15" s="39">
        <v>1.378506992740954</v>
      </c>
      <c r="E15" s="39">
        <v>1.845113271791471</v>
      </c>
      <c r="F15" s="39">
        <v>1.715566472879284</v>
      </c>
      <c r="G15" s="39">
        <v>1.607174700085187</v>
      </c>
      <c r="H15" s="39">
        <v>1.661982117732261</v>
      </c>
      <c r="I15" s="39">
        <v>1.717560198798374</v>
      </c>
      <c r="J15" s="39">
        <v>1.545537034402587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781223.31</v>
      </c>
      <c r="C17" s="36">
        <f t="shared" si="2"/>
        <v>887003.4699999999</v>
      </c>
      <c r="D17" s="36">
        <f t="shared" si="2"/>
        <v>1027071.9199999999</v>
      </c>
      <c r="E17" s="36">
        <f t="shared" si="2"/>
        <v>634290.01</v>
      </c>
      <c r="F17" s="36">
        <f t="shared" si="2"/>
        <v>678757.0499999999</v>
      </c>
      <c r="G17" s="36">
        <f t="shared" si="2"/>
        <v>742103.0900000001</v>
      </c>
      <c r="H17" s="36">
        <f t="shared" si="2"/>
        <v>659896.35</v>
      </c>
      <c r="I17" s="36">
        <f t="shared" si="2"/>
        <v>913915.7999999999</v>
      </c>
      <c r="J17" s="36">
        <f t="shared" si="2"/>
        <v>218256.42000000004</v>
      </c>
      <c r="K17" s="36">
        <f aca="true" t="shared" si="3" ref="K17:K22">SUM(B17:J17)</f>
        <v>6542517.419999999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489120.06</v>
      </c>
      <c r="C18" s="30">
        <f t="shared" si="4"/>
        <v>435940.22</v>
      </c>
      <c r="D18" s="30">
        <f t="shared" si="4"/>
        <v>726898.9</v>
      </c>
      <c r="E18" s="30">
        <f t="shared" si="4"/>
        <v>328871.07</v>
      </c>
      <c r="F18" s="30">
        <f t="shared" si="4"/>
        <v>381392.47</v>
      </c>
      <c r="G18" s="30">
        <f t="shared" si="4"/>
        <v>451596.39</v>
      </c>
      <c r="H18" s="30">
        <f t="shared" si="4"/>
        <v>383808.21</v>
      </c>
      <c r="I18" s="30">
        <f t="shared" si="4"/>
        <v>498221.08</v>
      </c>
      <c r="J18" s="30">
        <f t="shared" si="4"/>
        <v>133596.14</v>
      </c>
      <c r="K18" s="30">
        <f t="shared" si="3"/>
        <v>3829444.5400000005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252965.49</v>
      </c>
      <c r="C19" s="30">
        <f t="shared" si="5"/>
        <v>422556.68</v>
      </c>
      <c r="D19" s="30">
        <f t="shared" si="5"/>
        <v>275136.32</v>
      </c>
      <c r="E19" s="30">
        <f t="shared" si="5"/>
        <v>277933.31</v>
      </c>
      <c r="F19" s="30">
        <f t="shared" si="5"/>
        <v>272911.66</v>
      </c>
      <c r="G19" s="30">
        <f t="shared" si="5"/>
        <v>274197.9</v>
      </c>
      <c r="H19" s="30">
        <f t="shared" si="5"/>
        <v>254074.17</v>
      </c>
      <c r="I19" s="30">
        <f t="shared" si="5"/>
        <v>357503.62</v>
      </c>
      <c r="J19" s="30">
        <f t="shared" si="5"/>
        <v>72881.64</v>
      </c>
      <c r="K19" s="30">
        <f t="shared" si="3"/>
        <v>2460160.79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-103877.26000000001</v>
      </c>
      <c r="C25" s="30">
        <f t="shared" si="6"/>
        <v>-35354.77</v>
      </c>
      <c r="D25" s="30">
        <f t="shared" si="6"/>
        <v>-60456.81999999999</v>
      </c>
      <c r="E25" s="30">
        <f t="shared" si="6"/>
        <v>-89847.94</v>
      </c>
      <c r="F25" s="30">
        <f t="shared" si="6"/>
        <v>-29290.8</v>
      </c>
      <c r="G25" s="30">
        <f t="shared" si="6"/>
        <v>-105817.96</v>
      </c>
      <c r="H25" s="30">
        <f t="shared" si="6"/>
        <v>-30115.07</v>
      </c>
      <c r="I25" s="30">
        <f t="shared" si="6"/>
        <v>-57753.81</v>
      </c>
      <c r="J25" s="30">
        <f t="shared" si="6"/>
        <v>-10948.130000000001</v>
      </c>
      <c r="K25" s="30">
        <f aca="true" t="shared" si="7" ref="K25:K33">SUM(B25:J25)</f>
        <v>-523462.56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-103877.26000000001</v>
      </c>
      <c r="C26" s="30">
        <f t="shared" si="8"/>
        <v>-35354.77</v>
      </c>
      <c r="D26" s="30">
        <f t="shared" si="8"/>
        <v>-60456.81999999999</v>
      </c>
      <c r="E26" s="30">
        <f t="shared" si="8"/>
        <v>-89847.94</v>
      </c>
      <c r="F26" s="30">
        <f t="shared" si="8"/>
        <v>-29290.8</v>
      </c>
      <c r="G26" s="30">
        <f t="shared" si="8"/>
        <v>-105817.96</v>
      </c>
      <c r="H26" s="30">
        <f t="shared" si="8"/>
        <v>-30115.07</v>
      </c>
      <c r="I26" s="30">
        <f t="shared" si="8"/>
        <v>-57753.81</v>
      </c>
      <c r="J26" s="30">
        <f t="shared" si="8"/>
        <v>-10948.130000000001</v>
      </c>
      <c r="K26" s="30">
        <f t="shared" si="7"/>
        <v>-523462.56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-39063.2</v>
      </c>
      <c r="C27" s="30">
        <f aca="true" t="shared" si="9" ref="C27:J27">-ROUND((C9)*$E$3,2)</f>
        <v>-32881.2</v>
      </c>
      <c r="D27" s="30">
        <f t="shared" si="9"/>
        <v>-41417.2</v>
      </c>
      <c r="E27" s="30">
        <f t="shared" si="9"/>
        <v>-23355.2</v>
      </c>
      <c r="F27" s="30">
        <f t="shared" si="9"/>
        <v>-29290.8</v>
      </c>
      <c r="G27" s="30">
        <f t="shared" si="9"/>
        <v>-17762.8</v>
      </c>
      <c r="H27" s="30">
        <f t="shared" si="9"/>
        <v>-16139.2</v>
      </c>
      <c r="I27" s="30">
        <f t="shared" si="9"/>
        <v>-35943.6</v>
      </c>
      <c r="J27" s="30">
        <f t="shared" si="9"/>
        <v>-4219.6</v>
      </c>
      <c r="K27" s="30">
        <f t="shared" si="7"/>
        <v>-240072.8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-184.8</v>
      </c>
      <c r="C29" s="30">
        <v>-61.6</v>
      </c>
      <c r="D29" s="30">
        <v>-61.6</v>
      </c>
      <c r="E29" s="30">
        <v>0</v>
      </c>
      <c r="F29" s="26">
        <v>0</v>
      </c>
      <c r="G29" s="30">
        <v>0</v>
      </c>
      <c r="H29" s="30">
        <v>-8.27</v>
      </c>
      <c r="I29" s="30">
        <v>-12.92</v>
      </c>
      <c r="J29" s="30">
        <v>-3.98</v>
      </c>
      <c r="K29" s="30">
        <f t="shared" si="7"/>
        <v>-333.17</v>
      </c>
      <c r="L29"/>
      <c r="M29"/>
      <c r="N29"/>
    </row>
    <row r="30" spans="1:14" ht="16.5" customHeight="1">
      <c r="A30" s="25" t="s">
        <v>21</v>
      </c>
      <c r="B30" s="30">
        <v>-64629.26</v>
      </c>
      <c r="C30" s="30">
        <v>-2411.97</v>
      </c>
      <c r="D30" s="30">
        <v>-18978.02</v>
      </c>
      <c r="E30" s="30">
        <v>-66492.74</v>
      </c>
      <c r="F30" s="26">
        <v>0</v>
      </c>
      <c r="G30" s="30">
        <v>-88055.16</v>
      </c>
      <c r="H30" s="30">
        <v>-13967.6</v>
      </c>
      <c r="I30" s="30">
        <v>-21797.29</v>
      </c>
      <c r="J30" s="30">
        <v>-6724.55</v>
      </c>
      <c r="K30" s="30">
        <f t="shared" si="7"/>
        <v>-283056.58999999997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677346.05</v>
      </c>
      <c r="C45" s="27">
        <f aca="true" t="shared" si="11" ref="C45:J45">IF(C17+C25+C46&lt;0,0,C17+C25+C46)</f>
        <v>851648.6999999998</v>
      </c>
      <c r="D45" s="27">
        <f t="shared" si="11"/>
        <v>966615.1</v>
      </c>
      <c r="E45" s="27">
        <f t="shared" si="11"/>
        <v>544442.0700000001</v>
      </c>
      <c r="F45" s="27">
        <f t="shared" si="11"/>
        <v>649466.2499999999</v>
      </c>
      <c r="G45" s="27">
        <f t="shared" si="11"/>
        <v>636285.1300000001</v>
      </c>
      <c r="H45" s="27">
        <f t="shared" si="11"/>
        <v>629781.28</v>
      </c>
      <c r="I45" s="27">
        <f t="shared" si="11"/>
        <v>856161.99</v>
      </c>
      <c r="J45" s="27">
        <f t="shared" si="11"/>
        <v>207308.29000000004</v>
      </c>
      <c r="K45" s="20">
        <f>SUM(B45:J45)</f>
        <v>6019054.86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677346.0499999999</v>
      </c>
      <c r="C51" s="10">
        <f t="shared" si="13"/>
        <v>851648.7</v>
      </c>
      <c r="D51" s="10">
        <f t="shared" si="13"/>
        <v>966615.09</v>
      </c>
      <c r="E51" s="10">
        <f t="shared" si="13"/>
        <v>544442.06</v>
      </c>
      <c r="F51" s="10">
        <f t="shared" si="13"/>
        <v>649466.25</v>
      </c>
      <c r="G51" s="10">
        <f t="shared" si="13"/>
        <v>636285.14</v>
      </c>
      <c r="H51" s="10">
        <f t="shared" si="13"/>
        <v>629781.29</v>
      </c>
      <c r="I51" s="10">
        <f>SUM(I52:I64)</f>
        <v>856162</v>
      </c>
      <c r="J51" s="10">
        <f t="shared" si="13"/>
        <v>207308.29</v>
      </c>
      <c r="K51" s="5">
        <f>SUM(K52:K64)</f>
        <v>6019054.87</v>
      </c>
      <c r="L51" s="9"/>
    </row>
    <row r="52" spans="1:11" ht="16.5" customHeight="1">
      <c r="A52" s="7" t="s">
        <v>61</v>
      </c>
      <c r="B52" s="8">
        <v>591323.1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591323.1</v>
      </c>
    </row>
    <row r="53" spans="1:11" ht="16.5" customHeight="1">
      <c r="A53" s="7" t="s">
        <v>62</v>
      </c>
      <c r="B53" s="8">
        <v>86022.95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86022.95</v>
      </c>
    </row>
    <row r="54" spans="1:11" ht="16.5" customHeight="1">
      <c r="A54" s="7" t="s">
        <v>4</v>
      </c>
      <c r="B54" s="6">
        <v>0</v>
      </c>
      <c r="C54" s="8">
        <v>851648.7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851648.7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966615.09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966615.09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544442.06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544442.06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649466.25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649466.25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636285.14</v>
      </c>
      <c r="H58" s="6">
        <v>0</v>
      </c>
      <c r="I58" s="6">
        <v>0</v>
      </c>
      <c r="J58" s="6">
        <v>0</v>
      </c>
      <c r="K58" s="5">
        <f t="shared" si="14"/>
        <v>636285.14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629781.29</v>
      </c>
      <c r="I59" s="6">
        <v>0</v>
      </c>
      <c r="J59" s="6">
        <v>0</v>
      </c>
      <c r="K59" s="5">
        <f t="shared" si="14"/>
        <v>629781.29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300855.33</v>
      </c>
      <c r="J61" s="6">
        <v>0</v>
      </c>
      <c r="K61" s="5">
        <f t="shared" si="14"/>
        <v>300855.33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555306.67</v>
      </c>
      <c r="J62" s="6">
        <v>0</v>
      </c>
      <c r="K62" s="5">
        <f t="shared" si="14"/>
        <v>555306.67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207308.29</v>
      </c>
      <c r="K63" s="5">
        <f t="shared" si="14"/>
        <v>207308.29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2020-06-09T18:57:39Z</dcterms:modified>
  <cp:category/>
  <cp:version/>
  <cp:contentType/>
  <cp:contentStatus/>
</cp:coreProperties>
</file>