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<sst xmlns="http://schemas.openxmlformats.org/spreadsheetml/2006/main" count="72" uniqueCount="71">
  <si>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</si>
  <si>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</si>
  <si>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</si>
  <si>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</si>
  <si>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</si>
  <si>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</si>
  <si>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</si>
  <si>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</si>
  <si>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</si>
  <si>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</si>
  <si>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</si>
  <si>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</si>
  <si>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</si>
  <si>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</si>
  <si>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</si>
  <si>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</si>
  <si>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</si>
  <si>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</si>
  <si>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</si>
  <si>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</si>
  <si>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</si>
  <si>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</si>
  <si>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</si>
  <si>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</si>
  <si>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</si>
  <si>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</si>
  <si>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</si>
  <si>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</si>
  <si>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</si>
  <si>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</si>
  <si>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</si>
  <si>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</si>
  <si>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</si>
  <si>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</si>
  <si>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</si>
  <si>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</si>
  <si>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</si>
  <si>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</si>
  <si>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</si>
  <si>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</si>
  <si>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</si>
  <si>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</si>
  <si>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</si>
  <si>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</si>
  <si>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</si>
  <si>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</si>
  <si>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</si>
  <si>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</si>
  <si>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</si>
  <si>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</si>
  <si>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</si>
  <si>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</si>
  <si>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</si>
  <si>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</si>
  <si>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</si>
  <si>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</si>
  <si>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</si>
  <si>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</si>
  <si>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</si>
  <si>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</si>
  <si>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</si>
  <si>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</si>
  <si>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</si>
  <si>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</si>
  <si>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</si>
  <si>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</si>
  <si>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</si>
  <si>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</si>
  <si>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</si>
  <si>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</si>
  <si>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01/06/20 - VENCIMENTO 08/06/20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</si>
</sst>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139538</v>
      </c>
      <c r="C7" s="47">
        <f t="shared" si="0"/>
        <v>114719</v>
      </c>
      <c r="D7" s="47">
        <f t="shared" si="0"/>
        <v>172507</v>
      </c>
      <c r="E7" s="47">
        <f t="shared" si="0"/>
        <v>91111</v>
      </c>
      <c r="F7" s="47">
        <f t="shared" si="0"/>
        <v>98913</v>
      </c>
      <c r="G7" s="47">
        <f t="shared" si="0"/>
        <v>116018</v>
      </c>
      <c r="H7" s="47">
        <f t="shared" si="0"/>
        <v>122427</v>
      </c>
      <c r="I7" s="47">
        <f t="shared" si="0"/>
        <v>158042</v>
      </c>
      <c r="J7" s="47">
        <f t="shared" si="0"/>
        <v>37637</v>
      </c>
      <c r="K7" s="47">
        <f t="shared" si="0"/>
        <v>1050912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9541</v>
      </c>
      <c r="C8" s="45">
        <f t="shared" si="1"/>
        <v>8317</v>
      </c>
      <c r="D8" s="45">
        <f t="shared" si="1"/>
        <v>10828</v>
      </c>
      <c r="E8" s="45">
        <f t="shared" si="1"/>
        <v>5742</v>
      </c>
      <c r="F8" s="45">
        <f t="shared" si="1"/>
        <v>7212</v>
      </c>
      <c r="G8" s="45">
        <f t="shared" si="1"/>
        <v>4789</v>
      </c>
      <c r="H8" s="45">
        <f t="shared" si="1"/>
        <v>4287</v>
      </c>
      <c r="I8" s="45">
        <f t="shared" si="1"/>
        <v>8735</v>
      </c>
      <c r="J8" s="45">
        <f t="shared" si="1"/>
        <v>1096</v>
      </c>
      <c r="K8" s="38">
        <f>SUM(B8:J8)</f>
        <v>60547</v>
      </c>
      <c r="L8"/>
      <c r="M8"/>
      <c r="N8"/>
    </row>
    <row r="9" spans="1:14" ht="16.5" customHeight="1">
      <c r="A9" s="22" t="s">
        <v>36</v>
      </c>
      <c r="B9" s="45">
        <v>9539</v>
      </c>
      <c r="C9" s="45">
        <v>8314</v>
      </c>
      <c r="D9" s="45">
        <v>10828</v>
      </c>
      <c r="E9" s="45">
        <v>5736</v>
      </c>
      <c r="F9" s="45">
        <v>7211</v>
      </c>
      <c r="G9" s="45">
        <v>4786</v>
      </c>
      <c r="H9" s="45">
        <v>4287</v>
      </c>
      <c r="I9" s="45">
        <v>8724</v>
      </c>
      <c r="J9" s="45">
        <v>1096</v>
      </c>
      <c r="K9" s="38">
        <f>SUM(B9:J9)</f>
        <v>60521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3</v>
      </c>
      <c r="D10" s="45">
        <v>0</v>
      </c>
      <c r="E10" s="45">
        <v>6</v>
      </c>
      <c r="F10" s="45">
        <v>1</v>
      </c>
      <c r="G10" s="45">
        <v>3</v>
      </c>
      <c r="H10" s="45">
        <v>0</v>
      </c>
      <c r="I10" s="45">
        <v>11</v>
      </c>
      <c r="J10" s="45">
        <v>0</v>
      </c>
      <c r="K10" s="38">
        <f>SUM(B10:J10)</f>
        <v>26</v>
      </c>
      <c r="L10"/>
      <c r="M10"/>
      <c r="N10"/>
    </row>
    <row r="11" spans="1:14" ht="16.5" customHeight="1">
      <c r="A11" s="44" t="s">
        <v>34</v>
      </c>
      <c r="B11" s="43">
        <v>129997</v>
      </c>
      <c r="C11" s="43">
        <v>106402</v>
      </c>
      <c r="D11" s="43">
        <v>161679</v>
      </c>
      <c r="E11" s="43">
        <v>85369</v>
      </c>
      <c r="F11" s="43">
        <v>91701</v>
      </c>
      <c r="G11" s="43">
        <v>111229</v>
      </c>
      <c r="H11" s="43">
        <v>118140</v>
      </c>
      <c r="I11" s="43">
        <v>149307</v>
      </c>
      <c r="J11" s="43">
        <v>36541</v>
      </c>
      <c r="K11" s="38">
        <f>SUM(B11:J11)</f>
        <v>990365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1.556073396453906</v>
      </c>
      <c r="C15" s="39">
        <v>1.999705955434344</v>
      </c>
      <c r="D15" s="39">
        <v>1.399946570555018</v>
      </c>
      <c r="E15" s="39">
        <v>1.848072462255068</v>
      </c>
      <c r="F15" s="39">
        <v>1.733648653473227</v>
      </c>
      <c r="G15" s="39">
        <v>1.621745198844458</v>
      </c>
      <c r="H15" s="39">
        <v>1.691307508205733</v>
      </c>
      <c r="I15" s="39">
        <v>1.743169799221207</v>
      </c>
      <c r="J15" s="39">
        <v>1.559825805800885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777558.1200000001</v>
      </c>
      <c r="C17" s="36">
        <f t="shared" si="2"/>
        <v>884895.64</v>
      </c>
      <c r="D17" s="36">
        <f t="shared" si="2"/>
        <v>1023714.0699999998</v>
      </c>
      <c r="E17" s="36">
        <f t="shared" si="2"/>
        <v>633686.33</v>
      </c>
      <c r="F17" s="36">
        <f t="shared" si="2"/>
        <v>677330.2000000001</v>
      </c>
      <c r="G17" s="36">
        <f t="shared" si="2"/>
        <v>740598.52</v>
      </c>
      <c r="H17" s="36">
        <f t="shared" si="2"/>
        <v>657403.51</v>
      </c>
      <c r="I17" s="36">
        <f t="shared" si="2"/>
        <v>911561.4400000001</v>
      </c>
      <c r="J17" s="36">
        <f t="shared" si="2"/>
        <v>217811.43</v>
      </c>
      <c r="K17" s="36">
        <f aca="true" t="shared" si="3" ref="K17:K22">SUM(B17:J17)</f>
        <v>6524559.260000001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474540.83</v>
      </c>
      <c r="C18" s="30">
        <f t="shared" si="4"/>
        <v>428257.5</v>
      </c>
      <c r="D18" s="30">
        <f t="shared" si="4"/>
        <v>713368.2</v>
      </c>
      <c r="E18" s="30">
        <f t="shared" si="4"/>
        <v>328017.82</v>
      </c>
      <c r="F18" s="30">
        <f t="shared" si="4"/>
        <v>376591.46</v>
      </c>
      <c r="G18" s="30">
        <f t="shared" si="4"/>
        <v>446611.29</v>
      </c>
      <c r="H18" s="30">
        <f t="shared" si="4"/>
        <v>375679.49</v>
      </c>
      <c r="I18" s="30">
        <f t="shared" si="4"/>
        <v>489550.9</v>
      </c>
      <c r="J18" s="30">
        <f t="shared" si="4"/>
        <v>132087.05</v>
      </c>
      <c r="K18" s="30">
        <f t="shared" si="3"/>
        <v>3764704.5399999996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263879.53</v>
      </c>
      <c r="C19" s="30">
        <f t="shared" si="5"/>
        <v>428131.57</v>
      </c>
      <c r="D19" s="30">
        <f t="shared" si="5"/>
        <v>285309.17</v>
      </c>
      <c r="E19" s="30">
        <f t="shared" si="5"/>
        <v>278182.88</v>
      </c>
      <c r="F19" s="30">
        <f t="shared" si="5"/>
        <v>276285.82</v>
      </c>
      <c r="G19" s="30">
        <f t="shared" si="5"/>
        <v>277678.43</v>
      </c>
      <c r="H19" s="30">
        <f t="shared" si="5"/>
        <v>259710.05</v>
      </c>
      <c r="I19" s="30">
        <f t="shared" si="5"/>
        <v>363819.44</v>
      </c>
      <c r="J19" s="30">
        <f t="shared" si="5"/>
        <v>73945.74</v>
      </c>
      <c r="K19" s="30">
        <f t="shared" si="3"/>
        <v>2506942.6300000004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-89306.41</v>
      </c>
      <c r="C25" s="30">
        <f t="shared" si="6"/>
        <v>-39218.6</v>
      </c>
      <c r="D25" s="30">
        <f t="shared" si="6"/>
        <v>-58395.659999999996</v>
      </c>
      <c r="E25" s="30">
        <f t="shared" si="6"/>
        <v>-70297.54000000001</v>
      </c>
      <c r="F25" s="30">
        <f t="shared" si="6"/>
        <v>-31728.4</v>
      </c>
      <c r="G25" s="30">
        <f t="shared" si="6"/>
        <v>-77684.84</v>
      </c>
      <c r="H25" s="30">
        <f t="shared" si="6"/>
        <v>-29052.05</v>
      </c>
      <c r="I25" s="30">
        <f t="shared" si="6"/>
        <v>-54286.53</v>
      </c>
      <c r="J25" s="30">
        <f t="shared" si="6"/>
        <v>-9727.9</v>
      </c>
      <c r="K25" s="30">
        <f aca="true" t="shared" si="7" ref="K25:K33">SUM(B25:J25)</f>
        <v>-459697.93000000005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-89306.41</v>
      </c>
      <c r="C26" s="30">
        <f t="shared" si="8"/>
        <v>-39218.6</v>
      </c>
      <c r="D26" s="30">
        <f t="shared" si="8"/>
        <v>-58395.659999999996</v>
      </c>
      <c r="E26" s="30">
        <f t="shared" si="8"/>
        <v>-70297.54000000001</v>
      </c>
      <c r="F26" s="30">
        <f t="shared" si="8"/>
        <v>-31728.4</v>
      </c>
      <c r="G26" s="30">
        <f t="shared" si="8"/>
        <v>-77684.84</v>
      </c>
      <c r="H26" s="30">
        <f t="shared" si="8"/>
        <v>-29052.05</v>
      </c>
      <c r="I26" s="30">
        <f t="shared" si="8"/>
        <v>-54286.53</v>
      </c>
      <c r="J26" s="30">
        <f t="shared" si="8"/>
        <v>-9727.9</v>
      </c>
      <c r="K26" s="30">
        <f t="shared" si="7"/>
        <v>-459697.93000000005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-41971.6</v>
      </c>
      <c r="C27" s="30">
        <f aca="true" t="shared" si="9" ref="C27:J27">-ROUND((C9)*$E$3,2)</f>
        <v>-36581.6</v>
      </c>
      <c r="D27" s="30">
        <f t="shared" si="9"/>
        <v>-47643.2</v>
      </c>
      <c r="E27" s="30">
        <f t="shared" si="9"/>
        <v>-25238.4</v>
      </c>
      <c r="F27" s="30">
        <f t="shared" si="9"/>
        <v>-31728.4</v>
      </c>
      <c r="G27" s="30">
        <f t="shared" si="9"/>
        <v>-21058.4</v>
      </c>
      <c r="H27" s="30">
        <f t="shared" si="9"/>
        <v>-18862.8</v>
      </c>
      <c r="I27" s="30">
        <f t="shared" si="9"/>
        <v>-38385.6</v>
      </c>
      <c r="J27" s="30">
        <f t="shared" si="9"/>
        <v>-4822.4</v>
      </c>
      <c r="K27" s="30">
        <f t="shared" si="7"/>
        <v>-266292.39999999997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-246.4</v>
      </c>
      <c r="C29" s="30">
        <v>-61.6</v>
      </c>
      <c r="D29" s="30">
        <v>-61.6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-369.6</v>
      </c>
      <c r="L29"/>
      <c r="M29"/>
      <c r="N29"/>
    </row>
    <row r="30" spans="1:14" ht="16.5" customHeight="1">
      <c r="A30" s="25" t="s">
        <v>21</v>
      </c>
      <c r="B30" s="30">
        <v>-47088.41</v>
      </c>
      <c r="C30" s="30">
        <v>-2575.4</v>
      </c>
      <c r="D30" s="30">
        <v>-10690.86</v>
      </c>
      <c r="E30" s="30">
        <v>-45059.14</v>
      </c>
      <c r="F30" s="26">
        <v>0</v>
      </c>
      <c r="G30" s="30">
        <v>-56626.44</v>
      </c>
      <c r="H30" s="30">
        <v>-10189.25</v>
      </c>
      <c r="I30" s="30">
        <v>-15900.93</v>
      </c>
      <c r="J30" s="30">
        <v>-4905.5</v>
      </c>
      <c r="K30" s="30">
        <f t="shared" si="7"/>
        <v>-193035.93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688251.7100000001</v>
      </c>
      <c r="C45" s="27">
        <f aca="true" t="shared" si="11" ref="C45:J45">IF(C17+C25+C46&lt;0,0,C17+C25+C46)</f>
        <v>845677.04</v>
      </c>
      <c r="D45" s="27">
        <f t="shared" si="11"/>
        <v>965318.4099999998</v>
      </c>
      <c r="E45" s="27">
        <f t="shared" si="11"/>
        <v>563388.7899999999</v>
      </c>
      <c r="F45" s="27">
        <f t="shared" si="11"/>
        <v>645601.8</v>
      </c>
      <c r="G45" s="27">
        <f t="shared" si="11"/>
        <v>662913.68</v>
      </c>
      <c r="H45" s="27">
        <f t="shared" si="11"/>
        <v>628351.46</v>
      </c>
      <c r="I45" s="27">
        <f t="shared" si="11"/>
        <v>857274.91</v>
      </c>
      <c r="J45" s="27">
        <f t="shared" si="11"/>
        <v>208083.53</v>
      </c>
      <c r="K45" s="20">
        <f>SUM(B45:J45)</f>
        <v>6064861.33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688251.71</v>
      </c>
      <c r="C51" s="10">
        <f t="shared" si="13"/>
        <v>845677.04</v>
      </c>
      <c r="D51" s="10">
        <f t="shared" si="13"/>
        <v>965318.41</v>
      </c>
      <c r="E51" s="10">
        <f t="shared" si="13"/>
        <v>563388.8</v>
      </c>
      <c r="F51" s="10">
        <f t="shared" si="13"/>
        <v>645601.81</v>
      </c>
      <c r="G51" s="10">
        <f t="shared" si="13"/>
        <v>662913.67</v>
      </c>
      <c r="H51" s="10">
        <f t="shared" si="13"/>
        <v>628351.46</v>
      </c>
      <c r="I51" s="10">
        <f>SUM(I52:I64)</f>
        <v>857274.91</v>
      </c>
      <c r="J51" s="10">
        <f t="shared" si="13"/>
        <v>208083.53</v>
      </c>
      <c r="K51" s="5">
        <f>SUM(K52:K64)</f>
        <v>6064861.340000001</v>
      </c>
      <c r="L51" s="9"/>
    </row>
    <row r="52" spans="1:11" ht="16.5" customHeight="1">
      <c r="A52" s="7" t="s">
        <v>61</v>
      </c>
      <c r="B52" s="8">
        <v>600224.32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600224.32</v>
      </c>
    </row>
    <row r="53" spans="1:11" ht="16.5" customHeight="1">
      <c r="A53" s="7" t="s">
        <v>62</v>
      </c>
      <c r="B53" s="8">
        <v>88027.39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88027.39</v>
      </c>
    </row>
    <row r="54" spans="1:11" ht="16.5" customHeight="1">
      <c r="A54" s="7" t="s">
        <v>4</v>
      </c>
      <c r="B54" s="6">
        <v>0</v>
      </c>
      <c r="C54" s="8">
        <v>845677.04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845677.04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965318.41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965318.41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563388.8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563388.8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645601.81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645601.81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662913.67</v>
      </c>
      <c r="H58" s="6">
        <v>0</v>
      </c>
      <c r="I58" s="6">
        <v>0</v>
      </c>
      <c r="J58" s="6">
        <v>0</v>
      </c>
      <c r="K58" s="5">
        <f t="shared" si="14"/>
        <v>662913.67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628351.46</v>
      </c>
      <c r="I59" s="6">
        <v>0</v>
      </c>
      <c r="J59" s="6">
        <v>0</v>
      </c>
      <c r="K59" s="5">
        <f t="shared" si="14"/>
        <v>628351.46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306561.51</v>
      </c>
      <c r="J61" s="6">
        <v>0</v>
      </c>
      <c r="K61" s="5">
        <f t="shared" si="14"/>
        <v>306561.51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550713.4</v>
      </c>
      <c r="J62" s="6">
        <v>0</v>
      </c>
      <c r="K62" s="5">
        <f t="shared" si="14"/>
        <v>550713.4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208083.53</v>
      </c>
      <c r="K63" s="5">
        <f t="shared" si="14"/>
        <v>208083.53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2020-06-05T17:54:44Z</dcterms:modified>
  <cp:category/>
  <cp:version/>
  <cp:contentType/>
  <cp:contentStatus/>
</cp:coreProperties>
</file>