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<sst xmlns="http://schemas.openxmlformats.org/spreadsheetml/2006/main" count="79" uniqueCount="78">
  <si>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</si>
  <si>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</si>
  <si>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</si>
  <si>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</si>
  <si>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</si>
  <si>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</si>
  <si>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</si>
  <si>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</si>
  <si>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</si>
  <si>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</si>
  <si>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</si>
  <si>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</si>
  <si>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</si>
  <si>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</si>
  <si>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</si>
  <si>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</si>
  <si>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</si>
  <si>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</si>
  <si>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</si>
  <si>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</si>
  <si>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</si>
  <si>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</si>
  <si>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</si>
  <si>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</si>
  <si>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</si>
  <si>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</si>
  <si>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</si>
  <si>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</si>
  <si>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</si>
  <si>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</si>
  <si>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</si>
  <si>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</si>
  <si>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</si>
  <si>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</si>
  <si>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</si>
  <si>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</si>
  <si>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</si>
  <si>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</si>
  <si>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</si>
  <si>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</si>
  <si>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</si>
  <si>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</si>
  <si>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</si>
  <si>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</si>
  <si>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</si>
  <si>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</si>
  <si>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</si>
  <si>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</si>
  <si>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</si>
  <si>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</si>
  <si>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</si>
  <si>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</si>
  <si>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</si>
  <si>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</si>
  <si>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</si>
  <si>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</si>
  <si>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</si>
  <si>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</si>
  <si>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</si>
  <si>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</si>
  <si>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</si>
  <si>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</si>
  <si>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</si>
  <si>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</si>
  <si>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</si>
  <si>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</si>
  <si>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</si>
  <si>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</si>
  <si>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</si>
  <si>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</si>
  <si>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</si>
  <si>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</si>
  <si>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</si>
  <si>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23/06/20 - VENCIMENTO 30/06/20</t>
  </si>
  <si>
    <t>4. Remuneração Bruta do Operador (4.1 + 4.2 + 4.3 + 4.4 + 4.5 + 4.6 + 4.7)</t>
  </si>
  <si>
    <t>4.6. Valor Frota Não Disponibilizada</t>
  </si>
  <si>
    <t>4.7. Ajuste Frota Operante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</si>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</sst>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C6" sqref="C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44416</v>
      </c>
      <c r="C7" s="10">
        <f>C8+C11</f>
        <v>56865</v>
      </c>
      <c r="D7" s="10">
        <f aca="true" t="shared" si="0" ref="D7:K7">D8+D11</f>
        <v>150072</v>
      </c>
      <c r="E7" s="10">
        <f t="shared" si="0"/>
        <v>145537</v>
      </c>
      <c r="F7" s="10">
        <f t="shared" si="0"/>
        <v>157061</v>
      </c>
      <c r="G7" s="10">
        <f t="shared" si="0"/>
        <v>75027</v>
      </c>
      <c r="H7" s="10">
        <f t="shared" si="0"/>
        <v>31965</v>
      </c>
      <c r="I7" s="10">
        <f t="shared" si="0"/>
        <v>62187</v>
      </c>
      <c r="J7" s="10">
        <f t="shared" si="0"/>
        <v>47102</v>
      </c>
      <c r="K7" s="10">
        <f t="shared" si="0"/>
        <v>109832</v>
      </c>
      <c r="L7" s="10">
        <f>SUM(B7:K7)</f>
        <v>880064</v>
      </c>
      <c r="M7" s="11"/>
    </row>
    <row r="8" spans="1:13" ht="17.25" customHeight="1">
      <c r="A8" s="12" t="s">
        <v>18</v>
      </c>
      <c r="B8" s="13">
        <f>B9+B10</f>
        <v>2988</v>
      </c>
      <c r="C8" s="13">
        <f aca="true" t="shared" si="1" ref="C8:K8">C9+C10</f>
        <v>3762</v>
      </c>
      <c r="D8" s="13">
        <f t="shared" si="1"/>
        <v>9755</v>
      </c>
      <c r="E8" s="13">
        <f t="shared" si="1"/>
        <v>8922</v>
      </c>
      <c r="F8" s="13">
        <f t="shared" si="1"/>
        <v>9087</v>
      </c>
      <c r="G8" s="13">
        <f t="shared" si="1"/>
        <v>5006</v>
      </c>
      <c r="H8" s="13">
        <f t="shared" si="1"/>
        <v>1864</v>
      </c>
      <c r="I8" s="13">
        <f t="shared" si="1"/>
        <v>2903</v>
      </c>
      <c r="J8" s="13">
        <f t="shared" si="1"/>
        <v>2413</v>
      </c>
      <c r="K8" s="13">
        <f t="shared" si="1"/>
        <v>5999</v>
      </c>
      <c r="L8" s="13">
        <f>SUM(B8:K8)</f>
        <v>52699</v>
      </c>
      <c r="M8"/>
    </row>
    <row r="9" spans="1:13" ht="17.25" customHeight="1">
      <c r="A9" s="14" t="s">
        <v>19</v>
      </c>
      <c r="B9" s="15">
        <v>2986</v>
      </c>
      <c r="C9" s="15">
        <v>3762</v>
      </c>
      <c r="D9" s="15">
        <v>9755</v>
      </c>
      <c r="E9" s="15">
        <v>8922</v>
      </c>
      <c r="F9" s="15">
        <v>9087</v>
      </c>
      <c r="G9" s="15">
        <v>5006</v>
      </c>
      <c r="H9" s="15">
        <v>1864</v>
      </c>
      <c r="I9" s="15">
        <v>2903</v>
      </c>
      <c r="J9" s="15">
        <v>2413</v>
      </c>
      <c r="K9" s="15">
        <v>5999</v>
      </c>
      <c r="L9" s="13">
        <f>SUM(B9:K9)</f>
        <v>52697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41428</v>
      </c>
      <c r="C11" s="15">
        <v>53103</v>
      </c>
      <c r="D11" s="15">
        <v>140317</v>
      </c>
      <c r="E11" s="15">
        <v>136615</v>
      </c>
      <c r="F11" s="15">
        <v>147974</v>
      </c>
      <c r="G11" s="15">
        <v>70021</v>
      </c>
      <c r="H11" s="15">
        <v>30101</v>
      </c>
      <c r="I11" s="15">
        <v>59284</v>
      </c>
      <c r="J11" s="15">
        <v>44689</v>
      </c>
      <c r="K11" s="15">
        <v>103833</v>
      </c>
      <c r="L11" s="13">
        <f>SUM(B11:K11)</f>
        <v>827365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2.288585822513903</v>
      </c>
      <c r="C15" s="22">
        <v>2.411529794908363</v>
      </c>
      <c r="D15" s="22">
        <v>2.27201760515174</v>
      </c>
      <c r="E15" s="22">
        <v>1.944357072405333</v>
      </c>
      <c r="F15" s="22">
        <v>1.763917963463788</v>
      </c>
      <c r="G15" s="22">
        <v>2.518672275550228</v>
      </c>
      <c r="H15" s="22">
        <v>2.45570113202309</v>
      </c>
      <c r="I15" s="22">
        <v>2.242944430973016</v>
      </c>
      <c r="J15" s="22">
        <v>3.341187830710996</v>
      </c>
      <c r="K15" s="22">
        <v>2.319287719810305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573941.78</v>
      </c>
      <c r="C17" s="25">
        <f aca="true" t="shared" si="2" ref="C17:K17">C18+C19+C20+C21+C22+C23+C24</f>
        <v>417243.88</v>
      </c>
      <c r="D17" s="25">
        <f t="shared" si="2"/>
        <v>1237948.25</v>
      </c>
      <c r="E17" s="25">
        <f t="shared" si="2"/>
        <v>1043172.3699999999</v>
      </c>
      <c r="F17" s="25">
        <f t="shared" si="2"/>
        <v>912007.6</v>
      </c>
      <c r="G17" s="25">
        <f t="shared" si="2"/>
        <v>685632.9400000001</v>
      </c>
      <c r="H17" s="25">
        <f t="shared" si="2"/>
        <v>312949.18</v>
      </c>
      <c r="I17" s="25">
        <f t="shared" si="2"/>
        <v>454523.52</v>
      </c>
      <c r="J17" s="25">
        <f t="shared" si="2"/>
        <v>560071.3300000001</v>
      </c>
      <c r="K17" s="25">
        <f t="shared" si="2"/>
        <v>736489.6900000001</v>
      </c>
      <c r="L17" s="25">
        <f>L18+L19+L20+L21+L22+L23+L24</f>
        <v>6933980.540000001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255671.82</v>
      </c>
      <c r="C18" s="33">
        <f t="shared" si="3"/>
        <v>176372.48</v>
      </c>
      <c r="D18" s="33">
        <f t="shared" si="3"/>
        <v>554335.95</v>
      </c>
      <c r="E18" s="33">
        <f t="shared" si="3"/>
        <v>543668.02</v>
      </c>
      <c r="F18" s="33">
        <f t="shared" si="3"/>
        <v>519369.31</v>
      </c>
      <c r="G18" s="33">
        <f t="shared" si="3"/>
        <v>272625.61</v>
      </c>
      <c r="H18" s="33">
        <f t="shared" si="3"/>
        <v>127975.07</v>
      </c>
      <c r="I18" s="33">
        <f t="shared" si="3"/>
        <v>206790.43</v>
      </c>
      <c r="J18" s="33">
        <f t="shared" si="3"/>
        <v>168644</v>
      </c>
      <c r="K18" s="33">
        <f t="shared" si="3"/>
        <v>321071.89</v>
      </c>
      <c r="L18" s="33">
        <f aca="true" t="shared" si="4" ref="L18:L24">SUM(B18:K18)</f>
        <v>3146524.58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329455.08</v>
      </c>
      <c r="C19" s="33">
        <f t="shared" si="5"/>
        <v>248955.01</v>
      </c>
      <c r="D19" s="33">
        <f t="shared" si="5"/>
        <v>705125.09</v>
      </c>
      <c r="E19" s="33">
        <f t="shared" si="5"/>
        <v>513416.74</v>
      </c>
      <c r="F19" s="33">
        <f t="shared" si="5"/>
        <v>396755.55</v>
      </c>
      <c r="G19" s="33">
        <f t="shared" si="5"/>
        <v>414028.96</v>
      </c>
      <c r="H19" s="33">
        <f t="shared" si="5"/>
        <v>186293.45</v>
      </c>
      <c r="I19" s="33">
        <f t="shared" si="5"/>
        <v>257029.01</v>
      </c>
      <c r="J19" s="33">
        <f t="shared" si="5"/>
        <v>394827.28</v>
      </c>
      <c r="K19" s="33">
        <f t="shared" si="5"/>
        <v>423586.2</v>
      </c>
      <c r="L19" s="33">
        <f t="shared" si="4"/>
        <v>3869472.370000001</v>
      </c>
      <c r="M19"/>
    </row>
    <row r="20" spans="1:13" ht="17.25" customHeight="1">
      <c r="A20" s="27" t="s">
        <v>26</v>
      </c>
      <c r="B20" s="33">
        <v>2076.89</v>
      </c>
      <c r="C20" s="33">
        <v>6134.33</v>
      </c>
      <c r="D20" s="33">
        <v>19417.67</v>
      </c>
      <c r="E20" s="33">
        <v>18490.63</v>
      </c>
      <c r="F20" s="33">
        <v>23816.5</v>
      </c>
      <c r="G20" s="33">
        <v>18442.67</v>
      </c>
      <c r="H20" s="33">
        <v>7359.07</v>
      </c>
      <c r="I20" s="33">
        <v>4644.57</v>
      </c>
      <c r="J20" s="33">
        <v>11129.43</v>
      </c>
      <c r="K20" s="33">
        <v>15802</v>
      </c>
      <c r="L20" s="33">
        <f t="shared" si="4"/>
        <v>127313.76000000001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 t="shared" si="4"/>
        <v>6839.950000000001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75</v>
      </c>
      <c r="B23" s="33">
        <v>0</v>
      </c>
      <c r="C23" s="33">
        <v>-1245.3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-114</v>
      </c>
      <c r="J23" s="33">
        <v>0</v>
      </c>
      <c r="K23" s="33">
        <v>0</v>
      </c>
      <c r="L23" s="33">
        <f t="shared" si="4"/>
        <v>-1359.3</v>
      </c>
      <c r="M23"/>
    </row>
    <row r="24" spans="1:13" ht="17.25" customHeight="1">
      <c r="A24" s="27" t="s">
        <v>76</v>
      </c>
      <c r="B24" s="33">
        <v>-14630</v>
      </c>
      <c r="C24" s="33">
        <v>-12972.64</v>
      </c>
      <c r="D24" s="33">
        <v>-40930.46</v>
      </c>
      <c r="E24" s="33">
        <v>-32403.02</v>
      </c>
      <c r="F24" s="33">
        <v>-29301.75</v>
      </c>
      <c r="G24" s="33">
        <v>-19464.3</v>
      </c>
      <c r="H24" s="33">
        <v>-10046.4</v>
      </c>
      <c r="I24" s="33">
        <v>-13826.49</v>
      </c>
      <c r="J24" s="33">
        <v>-17265.36</v>
      </c>
      <c r="K24" s="33">
        <v>-23970.4</v>
      </c>
      <c r="L24" s="33">
        <f t="shared" si="4"/>
        <v>-214810.81999999998</v>
      </c>
      <c r="M24"/>
    </row>
    <row r="25" spans="1:12" ht="12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" customHeight="1">
      <c r="A26" s="2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-13138.4</v>
      </c>
      <c r="C27" s="33">
        <f t="shared" si="6"/>
        <v>-16552.8</v>
      </c>
      <c r="D27" s="33">
        <f t="shared" si="6"/>
        <v>-42922</v>
      </c>
      <c r="E27" s="33">
        <f t="shared" si="6"/>
        <v>-39256.8</v>
      </c>
      <c r="F27" s="33">
        <f t="shared" si="6"/>
        <v>-39982.8</v>
      </c>
      <c r="G27" s="33">
        <f t="shared" si="6"/>
        <v>-22026.4</v>
      </c>
      <c r="H27" s="33">
        <f t="shared" si="6"/>
        <v>-8201.6</v>
      </c>
      <c r="I27" s="33">
        <f t="shared" si="6"/>
        <v>-26385.09</v>
      </c>
      <c r="J27" s="33">
        <f t="shared" si="6"/>
        <v>-10617.2</v>
      </c>
      <c r="K27" s="33">
        <f t="shared" si="6"/>
        <v>-26395.6</v>
      </c>
      <c r="L27" s="33">
        <f aca="true" t="shared" si="7" ref="L27:L33">SUM(B27:K27)</f>
        <v>-245478.69</v>
      </c>
      <c r="M27"/>
    </row>
    <row r="28" spans="1:13" ht="18.75" customHeight="1">
      <c r="A28" s="27" t="s">
        <v>30</v>
      </c>
      <c r="B28" s="33">
        <f>B29+B30+B31+B32</f>
        <v>-13138.4</v>
      </c>
      <c r="C28" s="33">
        <f aca="true" t="shared" si="8" ref="C28:K28">C29+C30+C31+C32</f>
        <v>-16552.8</v>
      </c>
      <c r="D28" s="33">
        <f t="shared" si="8"/>
        <v>-42922</v>
      </c>
      <c r="E28" s="33">
        <f t="shared" si="8"/>
        <v>-39256.8</v>
      </c>
      <c r="F28" s="33">
        <f t="shared" si="8"/>
        <v>-39982.8</v>
      </c>
      <c r="G28" s="33">
        <f t="shared" si="8"/>
        <v>-22026.4</v>
      </c>
      <c r="H28" s="33">
        <f t="shared" si="8"/>
        <v>-8201.6</v>
      </c>
      <c r="I28" s="33">
        <f t="shared" si="8"/>
        <v>-26385.09</v>
      </c>
      <c r="J28" s="33">
        <f t="shared" si="8"/>
        <v>-10617.2</v>
      </c>
      <c r="K28" s="33">
        <f t="shared" si="8"/>
        <v>-26395.6</v>
      </c>
      <c r="L28" s="33">
        <f t="shared" si="7"/>
        <v>-245478.69</v>
      </c>
      <c r="M28"/>
    </row>
    <row r="29" spans="1:13" s="36" customFormat="1" ht="18.75" customHeight="1">
      <c r="A29" s="34" t="s">
        <v>58</v>
      </c>
      <c r="B29" s="33">
        <f>-ROUND((B9)*$E$3,2)</f>
        <v>-13138.4</v>
      </c>
      <c r="C29" s="33">
        <f aca="true" t="shared" si="9" ref="C29:K29">-ROUND((C9)*$E$3,2)</f>
        <v>-16552.8</v>
      </c>
      <c r="D29" s="33">
        <f t="shared" si="9"/>
        <v>-42922</v>
      </c>
      <c r="E29" s="33">
        <f t="shared" si="9"/>
        <v>-39256.8</v>
      </c>
      <c r="F29" s="33">
        <f t="shared" si="9"/>
        <v>-39982.8</v>
      </c>
      <c r="G29" s="33">
        <f t="shared" si="9"/>
        <v>-22026.4</v>
      </c>
      <c r="H29" s="33">
        <f t="shared" si="9"/>
        <v>-8201.6</v>
      </c>
      <c r="I29" s="33">
        <f t="shared" si="9"/>
        <v>-12773.2</v>
      </c>
      <c r="J29" s="33">
        <f t="shared" si="9"/>
        <v>-10617.2</v>
      </c>
      <c r="K29" s="33">
        <f t="shared" si="9"/>
        <v>-26395.6</v>
      </c>
      <c r="L29" s="33">
        <f t="shared" si="7"/>
        <v>-231866.80000000002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-13606.26</v>
      </c>
      <c r="J32" s="17">
        <v>0</v>
      </c>
      <c r="K32" s="17">
        <v>0</v>
      </c>
      <c r="L32" s="33">
        <f t="shared" si="7"/>
        <v>-13606.26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560803.38</v>
      </c>
      <c r="C48" s="41">
        <f aca="true" t="shared" si="12" ref="C48:K48">IF(C17+C27+C40+C49&lt;0,0,C17+C27+C49)</f>
        <v>400691.08</v>
      </c>
      <c r="D48" s="41">
        <f t="shared" si="12"/>
        <v>1195026.25</v>
      </c>
      <c r="E48" s="41">
        <f t="shared" si="12"/>
        <v>1003915.5699999998</v>
      </c>
      <c r="F48" s="41">
        <f t="shared" si="12"/>
        <v>872024.7999999999</v>
      </c>
      <c r="G48" s="41">
        <f t="shared" si="12"/>
        <v>663606.54</v>
      </c>
      <c r="H48" s="41">
        <f t="shared" si="12"/>
        <v>304747.58</v>
      </c>
      <c r="I48" s="41">
        <f t="shared" si="12"/>
        <v>428138.43</v>
      </c>
      <c r="J48" s="41">
        <f t="shared" si="12"/>
        <v>549454.1300000001</v>
      </c>
      <c r="K48" s="41">
        <f t="shared" si="12"/>
        <v>710094.0900000001</v>
      </c>
      <c r="L48" s="42">
        <f>SUM(B48:K48)</f>
        <v>6688501.849999999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ht="18.75" customHeight="1">
      <c r="A54" s="45" t="s">
        <v>50</v>
      </c>
      <c r="B54" s="41">
        <f>SUM(B55:B68)</f>
        <v>560803.38</v>
      </c>
      <c r="C54" s="41">
        <f aca="true" t="shared" si="14" ref="C54:J54">SUM(C55:C66)</f>
        <v>400691.09</v>
      </c>
      <c r="D54" s="41">
        <f t="shared" si="14"/>
        <v>1195026.26</v>
      </c>
      <c r="E54" s="41">
        <f t="shared" si="14"/>
        <v>1003915.57</v>
      </c>
      <c r="F54" s="41">
        <f t="shared" si="14"/>
        <v>872024.8</v>
      </c>
      <c r="G54" s="41">
        <f t="shared" si="14"/>
        <v>663606.54</v>
      </c>
      <c r="H54" s="41">
        <f t="shared" si="14"/>
        <v>304747.59</v>
      </c>
      <c r="I54" s="41">
        <f>SUM(I55:I69)</f>
        <v>428138.44</v>
      </c>
      <c r="J54" s="41">
        <f t="shared" si="14"/>
        <v>549454.13</v>
      </c>
      <c r="K54" s="41">
        <f>SUM(K55:K68)</f>
        <v>710094.08</v>
      </c>
      <c r="L54" s="46">
        <f>SUM(B54:K54)</f>
        <v>6688501.88</v>
      </c>
      <c r="M54" s="40"/>
    </row>
    <row r="55" spans="1:13" ht="18.75" customHeight="1">
      <c r="A55" s="47" t="s">
        <v>51</v>
      </c>
      <c r="B55" s="48">
        <v>560803.38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560803.38</v>
      </c>
      <c r="M55" s="40"/>
    </row>
    <row r="56" spans="1:12" ht="18.75" customHeight="1">
      <c r="A56" s="47" t="s">
        <v>61</v>
      </c>
      <c r="B56" s="17">
        <v>0</v>
      </c>
      <c r="C56" s="48">
        <v>350524.57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350524.57</v>
      </c>
    </row>
    <row r="57" spans="1:12" ht="18.75" customHeight="1">
      <c r="A57" s="47" t="s">
        <v>62</v>
      </c>
      <c r="B57" s="17">
        <v>0</v>
      </c>
      <c r="C57" s="48">
        <v>50166.52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50166.52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1195026.26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1195026.26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1003915.57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1003915.57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872024.8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872024.8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663606.54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663606.54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304747.59</v>
      </c>
      <c r="I62" s="17">
        <v>0</v>
      </c>
      <c r="J62" s="17">
        <v>0</v>
      </c>
      <c r="K62" s="17">
        <v>0</v>
      </c>
      <c r="L62" s="46">
        <f t="shared" si="15"/>
        <v>304747.59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549454.13</v>
      </c>
      <c r="K64" s="17">
        <v>0</v>
      </c>
      <c r="L64" s="46">
        <f t="shared" si="15"/>
        <v>549454.13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430103.98</v>
      </c>
      <c r="L65" s="46">
        <f t="shared" si="15"/>
        <v>430103.98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279990.1</v>
      </c>
      <c r="L66" s="46">
        <f t="shared" si="15"/>
        <v>279990.1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428138.44</v>
      </c>
      <c r="J69" s="53">
        <v>0</v>
      </c>
      <c r="K69" s="53">
        <v>0</v>
      </c>
      <c r="L69" s="51">
        <f>SUM(B69:K69)</f>
        <v>428138.44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2020-06-30T21:15:39Z</dcterms:modified>
  <cp:category/>
  <cp:version/>
  <cp:contentType/>
  <cp:contentStatus/>
</cp:coreProperties>
</file>