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<sst xmlns="http://schemas.openxmlformats.org/spreadsheetml/2006/main" count="79" uniqueCount="76">
  <si>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</si>
  <si>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</si>
  <si>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</si>
  <si>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</si>
  <si>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</si>
  <si>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</si>
  <si>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</si>
  <si>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</si>
  <si>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</si>
  <si>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</si>
  <si>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</si>
  <si>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</si>
  <si>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</si>
  <si>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</si>
  <si>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</si>
  <si>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</si>
  <si>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</si>
  <si>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</si>
  <si>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</si>
  <si>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</si>
  <si>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</si>
  <si>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</si>
  <si>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</si>
  <si>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</si>
  <si>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</si>
  <si>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</si>
  <si>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</si>
  <si>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</si>
  <si>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</si>
  <si>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</si>
  <si>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</si>
  <si>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</si>
  <si>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</si>
  <si>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</si>
  <si>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</si>
  <si>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</si>
  <si>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</si>
  <si>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</si>
  <si>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</si>
  <si>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</si>
  <si>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</si>
  <si>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</si>
  <si>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</si>
  <si>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</si>
  <si>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</si>
  <si>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</si>
  <si>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</si>
  <si>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</si>
  <si>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</si>
  <si>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</si>
  <si>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</si>
  <si>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</si>
  <si>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</si>
  <si>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</si>
  <si>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</si>
  <si>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</si>
  <si>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</si>
  <si>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</si>
  <si>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</si>
  <si>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</si>
  <si>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</si>
  <si>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</si>
  <si>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</si>
  <si>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</si>
  <si>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</si>
  <si>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</si>
  <si>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</si>
  <si>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</si>
  <si>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</si>
  <si>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</si>
  <si>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</si>
  <si>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</si>
  <si>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</si>
  <si>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30/07/20 - VENCIMENTO 06/08/20</t>
  </si>
  <si>
    <r>
      <t>5.3. Revisão de Remuneração pelo Transporte Coletivo</t>
    </r>
    <r>
      <rPr>
        <strike/>
        <vertAlign val="superscript"/>
        <sz val="12"/>
        <color indexed="8"/>
        <rFont val="Calibri"/>
        <family val="2"/>
      </rPr>
      <t>(1)</t>
    </r>
  </si>
  <si>
    <t xml:space="preserve">Nota:(1) Remuneração frota parada, de acordo com as portarias SMT.GAB 081 e 087/20, período de 22/05 a 30/07/20, e aposentados, revisão de abril e pagamento de maio e junho/20.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</si>
</sst>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trike/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20.00390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243329</v>
      </c>
      <c r="C7" s="9">
        <f t="shared" si="0"/>
        <v>167851</v>
      </c>
      <c r="D7" s="9">
        <f t="shared" si="0"/>
        <v>189083</v>
      </c>
      <c r="E7" s="9">
        <f t="shared" si="0"/>
        <v>39572</v>
      </c>
      <c r="F7" s="9">
        <f t="shared" si="0"/>
        <v>132866</v>
      </c>
      <c r="G7" s="9">
        <f t="shared" si="0"/>
        <v>159050</v>
      </c>
      <c r="H7" s="9">
        <f t="shared" si="0"/>
        <v>34228</v>
      </c>
      <c r="I7" s="9">
        <f t="shared" si="0"/>
        <v>171415</v>
      </c>
      <c r="J7" s="9">
        <f t="shared" si="0"/>
        <v>152957</v>
      </c>
      <c r="K7" s="9">
        <f t="shared" si="0"/>
        <v>209790</v>
      </c>
      <c r="L7" s="9">
        <f t="shared" si="0"/>
        <v>165060</v>
      </c>
      <c r="M7" s="9">
        <f t="shared" si="0"/>
        <v>69298</v>
      </c>
      <c r="N7" s="9">
        <f t="shared" si="0"/>
        <v>49245</v>
      </c>
      <c r="O7" s="9">
        <f t="shared" si="0"/>
        <v>1783744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10585</v>
      </c>
      <c r="C8" s="11">
        <f t="shared" si="1"/>
        <v>9181</v>
      </c>
      <c r="D8" s="11">
        <f t="shared" si="1"/>
        <v>7802</v>
      </c>
      <c r="E8" s="11">
        <f t="shared" si="1"/>
        <v>1356</v>
      </c>
      <c r="F8" s="11">
        <f t="shared" si="1"/>
        <v>5091</v>
      </c>
      <c r="G8" s="11">
        <f t="shared" si="1"/>
        <v>6644</v>
      </c>
      <c r="H8" s="11">
        <f t="shared" si="1"/>
        <v>1844</v>
      </c>
      <c r="I8" s="11">
        <f t="shared" si="1"/>
        <v>9364</v>
      </c>
      <c r="J8" s="11">
        <f t="shared" si="1"/>
        <v>7542</v>
      </c>
      <c r="K8" s="11">
        <f t="shared" si="1"/>
        <v>7033</v>
      </c>
      <c r="L8" s="11">
        <f t="shared" si="1"/>
        <v>5751</v>
      </c>
      <c r="M8" s="11">
        <f t="shared" si="1"/>
        <v>2598</v>
      </c>
      <c r="N8" s="11">
        <f t="shared" si="1"/>
        <v>2524</v>
      </c>
      <c r="O8" s="11">
        <f t="shared" si="1"/>
        <v>77315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10585</v>
      </c>
      <c r="C9" s="11">
        <v>9181</v>
      </c>
      <c r="D9" s="11">
        <v>7802</v>
      </c>
      <c r="E9" s="11">
        <v>1356</v>
      </c>
      <c r="F9" s="11">
        <v>5091</v>
      </c>
      <c r="G9" s="11">
        <v>6644</v>
      </c>
      <c r="H9" s="11">
        <v>1844</v>
      </c>
      <c r="I9" s="11">
        <v>9363</v>
      </c>
      <c r="J9" s="11">
        <v>7542</v>
      </c>
      <c r="K9" s="11">
        <v>7029</v>
      </c>
      <c r="L9" s="11">
        <v>5751</v>
      </c>
      <c r="M9" s="11">
        <v>2597</v>
      </c>
      <c r="N9" s="11">
        <v>2524</v>
      </c>
      <c r="O9" s="11">
        <f>SUM(B9:N9)</f>
        <v>77309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232744</v>
      </c>
      <c r="C11" s="13">
        <v>158670</v>
      </c>
      <c r="D11" s="13">
        <v>181281</v>
      </c>
      <c r="E11" s="13">
        <v>38216</v>
      </c>
      <c r="F11" s="13">
        <v>127775</v>
      </c>
      <c r="G11" s="13">
        <v>152406</v>
      </c>
      <c r="H11" s="13">
        <v>32384</v>
      </c>
      <c r="I11" s="13">
        <v>162051</v>
      </c>
      <c r="J11" s="13">
        <v>145415</v>
      </c>
      <c r="K11" s="13">
        <v>202757</v>
      </c>
      <c r="L11" s="13">
        <v>159309</v>
      </c>
      <c r="M11" s="13">
        <v>66700</v>
      </c>
      <c r="N11" s="13">
        <v>46721</v>
      </c>
      <c r="O11" s="11">
        <f>SUM(B11:N11)</f>
        <v>1706429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1.611443320218449</v>
      </c>
      <c r="C15" s="19">
        <v>1.724774708753869</v>
      </c>
      <c r="D15" s="19">
        <v>1.450949333633532</v>
      </c>
      <c r="E15" s="19">
        <v>1.207468853809685</v>
      </c>
      <c r="F15" s="19">
        <v>2.054532752102936</v>
      </c>
      <c r="G15" s="19">
        <v>2.645501051946328</v>
      </c>
      <c r="H15" s="19">
        <v>1.916319190311811</v>
      </c>
      <c r="I15" s="19">
        <v>1.668278651433971</v>
      </c>
      <c r="J15" s="19">
        <v>1.819815294096366</v>
      </c>
      <c r="K15" s="19">
        <v>1.657492798389587</v>
      </c>
      <c r="L15" s="19">
        <v>1.718554921272439</v>
      </c>
      <c r="M15" s="19">
        <v>1.556491997868064</v>
      </c>
      <c r="N15" s="19">
        <v>1.680330982551627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904054.5700000001</v>
      </c>
      <c r="C17" s="24">
        <f aca="true" t="shared" si="2" ref="C17:N17">C18+C19+C20+C21+C22+C23+C24+C25</f>
        <v>699291.4499999998</v>
      </c>
      <c r="D17" s="24">
        <f t="shared" si="2"/>
        <v>548371.1</v>
      </c>
      <c r="E17" s="24">
        <f t="shared" si="2"/>
        <v>169008.97</v>
      </c>
      <c r="F17" s="24">
        <f t="shared" si="2"/>
        <v>639098.38</v>
      </c>
      <c r="G17" s="24">
        <f t="shared" si="2"/>
        <v>813691.2400000001</v>
      </c>
      <c r="H17" s="24">
        <f t="shared" si="2"/>
        <v>164484.5</v>
      </c>
      <c r="I17" s="24">
        <f t="shared" si="2"/>
        <v>674353.12</v>
      </c>
      <c r="J17" s="24">
        <f t="shared" si="2"/>
        <v>653272.34</v>
      </c>
      <c r="K17" s="24">
        <f t="shared" si="2"/>
        <v>790535.19</v>
      </c>
      <c r="L17" s="24">
        <f t="shared" si="2"/>
        <v>736610.1900000002</v>
      </c>
      <c r="M17" s="24">
        <f t="shared" si="2"/>
        <v>331024.44</v>
      </c>
      <c r="N17" s="24">
        <f t="shared" si="2"/>
        <v>218714.36000000002</v>
      </c>
      <c r="O17" s="24">
        <f>O18+O19+O20+O21+O22+O23+O24+O25</f>
        <v>7342509.85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543645.65</v>
      </c>
      <c r="C18" s="30">
        <f t="shared" si="3"/>
        <v>387316.18</v>
      </c>
      <c r="D18" s="30">
        <f t="shared" si="3"/>
        <v>382552.73</v>
      </c>
      <c r="E18" s="30">
        <f t="shared" si="3"/>
        <v>136962.65</v>
      </c>
      <c r="F18" s="30">
        <f t="shared" si="3"/>
        <v>311464.48</v>
      </c>
      <c r="G18" s="30">
        <f t="shared" si="3"/>
        <v>306505.26</v>
      </c>
      <c r="H18" s="30">
        <f t="shared" si="3"/>
        <v>88441.73</v>
      </c>
      <c r="I18" s="30">
        <f t="shared" si="3"/>
        <v>392403.22</v>
      </c>
      <c r="J18" s="30">
        <f t="shared" si="3"/>
        <v>352428.22</v>
      </c>
      <c r="K18" s="30">
        <f t="shared" si="3"/>
        <v>457216.33</v>
      </c>
      <c r="L18" s="30">
        <f t="shared" si="3"/>
        <v>409414.82</v>
      </c>
      <c r="M18" s="30">
        <f t="shared" si="3"/>
        <v>198573.42</v>
      </c>
      <c r="N18" s="30">
        <f t="shared" si="3"/>
        <v>127524.85</v>
      </c>
      <c r="O18" s="30">
        <f aca="true" t="shared" si="4" ref="O18:O25">SUM(B18:N18)</f>
        <v>4094449.54</v>
      </c>
    </row>
    <row r="19" spans="1:23" ht="18.75" customHeight="1">
      <c r="A19" s="26" t="s">
        <v>35</v>
      </c>
      <c r="B19" s="30">
        <f>IF(B15&lt;&gt;0,ROUND((B15-1)*B18,2),0)</f>
        <v>332408.5</v>
      </c>
      <c r="C19" s="30">
        <f aca="true" t="shared" si="5" ref="C19:N19">IF(C15&lt;&gt;0,ROUND((C15-1)*C18,2),0)</f>
        <v>280716.97</v>
      </c>
      <c r="D19" s="30">
        <f t="shared" si="5"/>
        <v>172511.9</v>
      </c>
      <c r="E19" s="30">
        <f t="shared" si="5"/>
        <v>28415.48</v>
      </c>
      <c r="F19" s="30">
        <f t="shared" si="5"/>
        <v>328449.5</v>
      </c>
      <c r="G19" s="30">
        <f t="shared" si="5"/>
        <v>504354.73</v>
      </c>
      <c r="H19" s="30">
        <f t="shared" si="5"/>
        <v>81040.85</v>
      </c>
      <c r="I19" s="30">
        <f t="shared" si="5"/>
        <v>262234.69</v>
      </c>
      <c r="J19" s="30">
        <f t="shared" si="5"/>
        <v>288926.04</v>
      </c>
      <c r="K19" s="30">
        <f t="shared" si="5"/>
        <v>300616.44</v>
      </c>
      <c r="L19" s="30">
        <f t="shared" si="5"/>
        <v>294187.03</v>
      </c>
      <c r="M19" s="30">
        <f t="shared" si="5"/>
        <v>110504.52</v>
      </c>
      <c r="N19" s="30">
        <f t="shared" si="5"/>
        <v>86759.11</v>
      </c>
      <c r="O19" s="30">
        <f t="shared" si="4"/>
        <v>3071125.76</v>
      </c>
      <c r="W19" s="62"/>
    </row>
    <row r="20" spans="1:15" ht="18.75" customHeight="1">
      <c r="A20" s="26" t="s">
        <v>36</v>
      </c>
      <c r="B20" s="30">
        <v>32063.55</v>
      </c>
      <c r="C20" s="30">
        <v>23808.36</v>
      </c>
      <c r="D20" s="30">
        <v>10441.71</v>
      </c>
      <c r="E20" s="30">
        <v>4906.99</v>
      </c>
      <c r="F20" s="30">
        <v>14127.87</v>
      </c>
      <c r="G20" s="30">
        <v>25499.54</v>
      </c>
      <c r="H20" s="30">
        <v>3303.05</v>
      </c>
      <c r="I20" s="30">
        <v>13408.51</v>
      </c>
      <c r="J20" s="30">
        <v>21618.38</v>
      </c>
      <c r="K20" s="30">
        <v>32060.7</v>
      </c>
      <c r="L20" s="30">
        <v>30219.59</v>
      </c>
      <c r="M20" s="30">
        <v>11163.68</v>
      </c>
      <c r="N20" s="30">
        <v>6333.16</v>
      </c>
      <c r="O20" s="30">
        <f t="shared" si="4"/>
        <v>228955.09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-76.39</v>
      </c>
      <c r="C23" s="30">
        <v>-150.26</v>
      </c>
      <c r="D23" s="30">
        <v>-3137.32</v>
      </c>
      <c r="E23" s="30">
        <v>-71.87</v>
      </c>
      <c r="F23" s="30">
        <v>-311.48</v>
      </c>
      <c r="G23" s="30">
        <v>-756.27</v>
      </c>
      <c r="H23" s="30">
        <v>-1384.65</v>
      </c>
      <c r="I23" s="30">
        <v>-1142.4</v>
      </c>
      <c r="J23" s="30">
        <v>-771.9</v>
      </c>
      <c r="K23" s="30">
        <v>0</v>
      </c>
      <c r="L23" s="30">
        <v>-227.82</v>
      </c>
      <c r="M23" s="30">
        <v>0</v>
      </c>
      <c r="N23" s="30">
        <v>-65.65</v>
      </c>
      <c r="O23" s="30">
        <f t="shared" si="4"/>
        <v>-8096.009999999998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-43530.74</v>
      </c>
      <c r="C24" s="30">
        <v>-32103.36</v>
      </c>
      <c r="D24" s="30">
        <v>-26814.39</v>
      </c>
      <c r="E24" s="30">
        <v>-8088.43</v>
      </c>
      <c r="F24" s="30">
        <v>-30525.63</v>
      </c>
      <c r="G24" s="30">
        <v>-39176.31</v>
      </c>
      <c r="H24" s="30">
        <v>-6916.48</v>
      </c>
      <c r="I24" s="30">
        <v>-29185.32</v>
      </c>
      <c r="J24" s="30">
        <v>-30990.04</v>
      </c>
      <c r="K24" s="30">
        <v>-36465.64</v>
      </c>
      <c r="L24" s="30">
        <v>-34026.81</v>
      </c>
      <c r="M24" s="30">
        <v>-14918.2</v>
      </c>
      <c r="N24" s="30">
        <v>-10418.1</v>
      </c>
      <c r="O24" s="30">
        <f t="shared" si="4"/>
        <v>-343159.45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36896.28</v>
      </c>
      <c r="C25" s="30">
        <v>37055.84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287320.18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2902352.18</v>
      </c>
      <c r="C27" s="30">
        <f>+C28+C30+C41+C42+C45-C46</f>
        <v>2031606.3</v>
      </c>
      <c r="D27" s="30">
        <f t="shared" si="6"/>
        <v>1253390.93</v>
      </c>
      <c r="E27" s="30">
        <f t="shared" si="6"/>
        <v>758510.91</v>
      </c>
      <c r="F27" s="30">
        <f t="shared" si="6"/>
        <v>292748.17</v>
      </c>
      <c r="G27" s="30">
        <f t="shared" si="6"/>
        <v>1184788.77</v>
      </c>
      <c r="H27" s="30">
        <f t="shared" si="6"/>
        <v>294823.23000000004</v>
      </c>
      <c r="I27" s="30">
        <f t="shared" si="6"/>
        <v>2041745.73</v>
      </c>
      <c r="J27" s="30">
        <f t="shared" si="6"/>
        <v>953718.98</v>
      </c>
      <c r="K27" s="30">
        <f t="shared" si="6"/>
        <v>2427599.6599999997</v>
      </c>
      <c r="L27" s="30">
        <f t="shared" si="6"/>
        <v>2761601.79</v>
      </c>
      <c r="M27" s="30">
        <f t="shared" si="6"/>
        <v>2459953.81</v>
      </c>
      <c r="N27" s="30">
        <f t="shared" si="6"/>
        <v>199966.50999999998</v>
      </c>
      <c r="O27" s="30">
        <f t="shared" si="6"/>
        <v>19562806.969999995</v>
      </c>
    </row>
    <row r="28" spans="1:15" ht="18.75" customHeight="1">
      <c r="A28" s="26" t="s">
        <v>40</v>
      </c>
      <c r="B28" s="31">
        <f>+B29</f>
        <v>-46574</v>
      </c>
      <c r="C28" s="31">
        <f>+C29</f>
        <v>-40396.4</v>
      </c>
      <c r="D28" s="31">
        <f aca="true" t="shared" si="7" ref="D28:O28">+D29</f>
        <v>-34328.8</v>
      </c>
      <c r="E28" s="31">
        <f t="shared" si="7"/>
        <v>-5966.4</v>
      </c>
      <c r="F28" s="31">
        <f t="shared" si="7"/>
        <v>-22400.4</v>
      </c>
      <c r="G28" s="31">
        <f t="shared" si="7"/>
        <v>-29233.6</v>
      </c>
      <c r="H28" s="31">
        <f t="shared" si="7"/>
        <v>-8113.6</v>
      </c>
      <c r="I28" s="31">
        <f t="shared" si="7"/>
        <v>-41197.2</v>
      </c>
      <c r="J28" s="31">
        <f t="shared" si="7"/>
        <v>-33184.8</v>
      </c>
      <c r="K28" s="31">
        <f t="shared" si="7"/>
        <v>-30927.6</v>
      </c>
      <c r="L28" s="31">
        <f t="shared" si="7"/>
        <v>-25304.4</v>
      </c>
      <c r="M28" s="31">
        <f t="shared" si="7"/>
        <v>-11426.8</v>
      </c>
      <c r="N28" s="31">
        <f t="shared" si="7"/>
        <v>-11105.6</v>
      </c>
      <c r="O28" s="31">
        <f t="shared" si="7"/>
        <v>-340159.6</v>
      </c>
    </row>
    <row r="29" spans="1:26" ht="18.75" customHeight="1">
      <c r="A29" s="27" t="s">
        <v>41</v>
      </c>
      <c r="B29" s="16">
        <f>ROUND((-B9)*$G$3,2)</f>
        <v>-46574</v>
      </c>
      <c r="C29" s="16">
        <f aca="true" t="shared" si="8" ref="C29:N29">ROUND((-C9)*$G$3,2)</f>
        <v>-40396.4</v>
      </c>
      <c r="D29" s="16">
        <f t="shared" si="8"/>
        <v>-34328.8</v>
      </c>
      <c r="E29" s="16">
        <f t="shared" si="8"/>
        <v>-5966.4</v>
      </c>
      <c r="F29" s="16">
        <f t="shared" si="8"/>
        <v>-22400.4</v>
      </c>
      <c r="G29" s="16">
        <f t="shared" si="8"/>
        <v>-29233.6</v>
      </c>
      <c r="H29" s="16">
        <f t="shared" si="8"/>
        <v>-8113.6</v>
      </c>
      <c r="I29" s="16">
        <f t="shared" si="8"/>
        <v>-41197.2</v>
      </c>
      <c r="J29" s="16">
        <f t="shared" si="8"/>
        <v>-33184.8</v>
      </c>
      <c r="K29" s="16">
        <f t="shared" si="8"/>
        <v>-30927.6</v>
      </c>
      <c r="L29" s="16">
        <f t="shared" si="8"/>
        <v>-25304.4</v>
      </c>
      <c r="M29" s="16">
        <f t="shared" si="8"/>
        <v>-11426.8</v>
      </c>
      <c r="N29" s="16">
        <f t="shared" si="8"/>
        <v>-11105.6</v>
      </c>
      <c r="O29" s="32">
        <f aca="true" t="shared" si="9" ref="O29:O46">SUM(B29:N29)</f>
        <v>-340159.6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2948926.18</v>
      </c>
      <c r="C41" s="35">
        <v>2072002.7</v>
      </c>
      <c r="D41" s="35">
        <v>1287719.73</v>
      </c>
      <c r="E41" s="35">
        <v>764477.31</v>
      </c>
      <c r="F41" s="35">
        <v>315148.57</v>
      </c>
      <c r="G41" s="35">
        <v>1214022.37</v>
      </c>
      <c r="H41" s="35">
        <v>302936.83</v>
      </c>
      <c r="I41" s="35">
        <v>2082942.93</v>
      </c>
      <c r="J41" s="35">
        <v>986903.78</v>
      </c>
      <c r="K41" s="35">
        <v>2458527.26</v>
      </c>
      <c r="L41" s="35">
        <v>2786906.19</v>
      </c>
      <c r="M41" s="35">
        <v>2471380.61</v>
      </c>
      <c r="N41" s="35">
        <v>211072.11</v>
      </c>
      <c r="O41" s="33">
        <f t="shared" si="9"/>
        <v>19902966.569999997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3806406.75</v>
      </c>
      <c r="C44" s="36">
        <f t="shared" si="11"/>
        <v>2730897.75</v>
      </c>
      <c r="D44" s="36">
        <f t="shared" si="11"/>
        <v>1801762.0299999998</v>
      </c>
      <c r="E44" s="36">
        <f t="shared" si="11"/>
        <v>927519.88</v>
      </c>
      <c r="F44" s="36">
        <f t="shared" si="11"/>
        <v>931846.55</v>
      </c>
      <c r="G44" s="36">
        <f t="shared" si="11"/>
        <v>1998480.0100000002</v>
      </c>
      <c r="H44" s="36">
        <f t="shared" si="11"/>
        <v>459307.73000000004</v>
      </c>
      <c r="I44" s="36">
        <f t="shared" si="11"/>
        <v>2716098.85</v>
      </c>
      <c r="J44" s="36">
        <f t="shared" si="11"/>
        <v>1606991.3199999998</v>
      </c>
      <c r="K44" s="36">
        <f t="shared" si="11"/>
        <v>3218134.8499999996</v>
      </c>
      <c r="L44" s="36">
        <f t="shared" si="11"/>
        <v>3498211.9800000004</v>
      </c>
      <c r="M44" s="36">
        <f t="shared" si="11"/>
        <v>2790978.25</v>
      </c>
      <c r="N44" s="36">
        <f t="shared" si="11"/>
        <v>418680.87</v>
      </c>
      <c r="O44" s="36">
        <f>SUM(B44:N44)</f>
        <v>26905316.82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3806406.75</v>
      </c>
      <c r="C50" s="51">
        <f t="shared" si="12"/>
        <v>2730897.75</v>
      </c>
      <c r="D50" s="51">
        <f t="shared" si="12"/>
        <v>1801762.02</v>
      </c>
      <c r="E50" s="51">
        <f t="shared" si="12"/>
        <v>927519.88</v>
      </c>
      <c r="F50" s="51">
        <f t="shared" si="12"/>
        <v>931846.54</v>
      </c>
      <c r="G50" s="51">
        <f t="shared" si="12"/>
        <v>1998479.99</v>
      </c>
      <c r="H50" s="51">
        <f t="shared" si="12"/>
        <v>459307.73</v>
      </c>
      <c r="I50" s="51">
        <f t="shared" si="12"/>
        <v>2716098.85</v>
      </c>
      <c r="J50" s="51">
        <f t="shared" si="12"/>
        <v>1606991.33</v>
      </c>
      <c r="K50" s="51">
        <f t="shared" si="12"/>
        <v>3218134.85</v>
      </c>
      <c r="L50" s="51">
        <f t="shared" si="12"/>
        <v>3498211.99</v>
      </c>
      <c r="M50" s="51">
        <f t="shared" si="12"/>
        <v>2790978.25</v>
      </c>
      <c r="N50" s="51">
        <f t="shared" si="12"/>
        <v>418680.87</v>
      </c>
      <c r="O50" s="36">
        <f t="shared" si="12"/>
        <v>26905316.800000004</v>
      </c>
      <c r="Q50"/>
    </row>
    <row r="51" spans="1:18" ht="18.75" customHeight="1">
      <c r="A51" s="26" t="s">
        <v>57</v>
      </c>
      <c r="B51" s="51">
        <v>3165589.97</v>
      </c>
      <c r="C51" s="51">
        <v>1976622.01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5142211.98</v>
      </c>
      <c r="P51"/>
      <c r="Q51"/>
      <c r="R51" s="43"/>
    </row>
    <row r="52" spans="1:16" ht="18.75" customHeight="1">
      <c r="A52" s="26" t="s">
        <v>58</v>
      </c>
      <c r="B52" s="51">
        <v>640816.78</v>
      </c>
      <c r="C52" s="51">
        <v>754275.74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1395092.52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1801762.02</v>
      </c>
      <c r="E53" s="52">
        <v>0</v>
      </c>
      <c r="F53" s="52">
        <v>0</v>
      </c>
      <c r="G53" s="52">
        <v>0</v>
      </c>
      <c r="H53" s="51">
        <v>459307.73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2261069.75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927519.88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927519.88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931846.54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931846.54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1998479.99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1998479.99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2716098.85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2716098.85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1606991.33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1606991.33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3218134.85</v>
      </c>
      <c r="L59" s="31">
        <v>3498211.99</v>
      </c>
      <c r="M59" s="52">
        <v>0</v>
      </c>
      <c r="N59" s="52">
        <v>0</v>
      </c>
      <c r="O59" s="36">
        <f t="shared" si="13"/>
        <v>6716346.84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2790978.25</v>
      </c>
      <c r="N60" s="52">
        <v>0</v>
      </c>
      <c r="O60" s="36">
        <f t="shared" si="13"/>
        <v>2790978.25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418680.87</v>
      </c>
      <c r="O61" s="55">
        <f t="shared" si="13"/>
        <v>418680.87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5" ht="14.25">
      <c r="B64" s="57"/>
      <c r="C64" s="57"/>
      <c r="D64" s="57"/>
      <c r="E64" s="57"/>
      <c r="F64" s="57"/>
      <c r="G64" s="57"/>
      <c r="H64" s="68"/>
      <c r="I64" s="57"/>
      <c r="J64" s="57"/>
      <c r="K64" s="57"/>
      <c r="L64" s="57"/>
      <c r="M64" s="57"/>
      <c r="N64" s="57"/>
      <c r="O64" s="57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 s="69"/>
      <c r="I69"/>
      <c r="J69"/>
      <c r="K69"/>
      <c r="L69"/>
    </row>
    <row r="70" spans="2:12" ht="14.25">
      <c r="B70"/>
      <c r="C70"/>
      <c r="D70"/>
      <c r="E70"/>
      <c r="F70" s="71"/>
      <c r="G70"/>
      <c r="I70"/>
      <c r="J70"/>
      <c r="K70"/>
      <c r="L70"/>
    </row>
    <row r="71" spans="2:12" ht="14.25">
      <c r="B71"/>
      <c r="C71"/>
      <c r="D71"/>
      <c r="E71"/>
      <c r="F71" s="70"/>
      <c r="G71"/>
      <c r="H71" s="71"/>
      <c r="I71"/>
      <c r="J71"/>
      <c r="K71"/>
      <c r="L71"/>
    </row>
    <row r="72" spans="2:12" ht="14.25">
      <c r="B72"/>
      <c r="C72"/>
      <c r="D72"/>
      <c r="E72"/>
      <c r="F72"/>
      <c r="G72"/>
      <c r="H72" s="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2020-08-06T17:09:29Z</dcterms:modified>
  <cp:category/>
  <cp:version/>
  <cp:contentType/>
  <cp:contentStatus/>
</cp:coreProperties>
</file>