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<sst xmlns="http://schemas.openxmlformats.org/spreadsheetml/2006/main" count="79" uniqueCount="76">
  <si>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</si>
  <si>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</si>
  <si>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</si>
  <si>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</si>
  <si>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</si>
  <si>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</si>
  <si>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</si>
  <si>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</si>
  <si>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</si>
  <si>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</si>
  <si>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</si>
  <si>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</si>
  <si>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</si>
  <si>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</si>
  <si>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</si>
  <si>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</si>
  <si>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</si>
  <si>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</si>
  <si>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</si>
  <si>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</si>
  <si>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</si>
  <si>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</si>
  <si>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</si>
  <si>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</si>
  <si>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</si>
  <si>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</si>
  <si>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</si>
  <si>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</si>
  <si>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</si>
  <si>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</si>
  <si>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</si>
  <si>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</si>
  <si>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</si>
  <si>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</si>
  <si>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</si>
  <si>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</si>
  <si>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</si>
  <si>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</si>
  <si>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</si>
  <si>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</si>
  <si>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</si>
  <si>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</si>
  <si>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</si>
  <si>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</si>
  <si>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</si>
  <si>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</si>
  <si>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</si>
  <si>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</si>
  <si>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</si>
  <si>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</si>
  <si>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</si>
  <si>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</si>
  <si>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</si>
  <si>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</si>
  <si>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</si>
  <si>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</si>
  <si>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</si>
  <si>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</si>
  <si>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</si>
  <si>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</si>
  <si>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</si>
  <si>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</si>
  <si>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</si>
  <si>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</si>
  <si>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</si>
  <si>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</si>
  <si>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</si>
  <si>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</si>
  <si>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</si>
  <si>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</si>
  <si>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</si>
  <si>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</si>
  <si>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</si>
  <si>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28/07/20 - VENCIMENTO 04/08/20</t>
  </si>
  <si>
    <t>5.3. Revisão de Remuneração pelo Transporte Coletivo (1)</t>
  </si>
  <si>
    <t xml:space="preserve">Nota: (1) Revisão de remuneração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</si>
</sst>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249788</v>
      </c>
      <c r="C7" s="9">
        <f t="shared" si="0"/>
        <v>173453</v>
      </c>
      <c r="D7" s="9">
        <f t="shared" si="0"/>
        <v>192260</v>
      </c>
      <c r="E7" s="9">
        <f t="shared" si="0"/>
        <v>40369</v>
      </c>
      <c r="F7" s="9">
        <f t="shared" si="0"/>
        <v>139349</v>
      </c>
      <c r="G7" s="9">
        <f t="shared" si="0"/>
        <v>208711</v>
      </c>
      <c r="H7" s="9">
        <f t="shared" si="0"/>
        <v>37009</v>
      </c>
      <c r="I7" s="9">
        <f t="shared" si="0"/>
        <v>142406</v>
      </c>
      <c r="J7" s="9">
        <f t="shared" si="0"/>
        <v>158156</v>
      </c>
      <c r="K7" s="9">
        <f t="shared" si="0"/>
        <v>220420</v>
      </c>
      <c r="L7" s="9">
        <f t="shared" si="0"/>
        <v>175875</v>
      </c>
      <c r="M7" s="9">
        <f t="shared" si="0"/>
        <v>70651</v>
      </c>
      <c r="N7" s="9">
        <f t="shared" si="0"/>
        <v>50023</v>
      </c>
      <c r="O7" s="9">
        <f t="shared" si="0"/>
        <v>1858470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10964</v>
      </c>
      <c r="C8" s="11">
        <f t="shared" si="1"/>
        <v>9673</v>
      </c>
      <c r="D8" s="11">
        <f t="shared" si="1"/>
        <v>7979</v>
      </c>
      <c r="E8" s="11">
        <f t="shared" si="1"/>
        <v>1413</v>
      </c>
      <c r="F8" s="11">
        <f t="shared" si="1"/>
        <v>5487</v>
      </c>
      <c r="G8" s="11">
        <f t="shared" si="1"/>
        <v>8710</v>
      </c>
      <c r="H8" s="11">
        <f t="shared" si="1"/>
        <v>2018</v>
      </c>
      <c r="I8" s="11">
        <f t="shared" si="1"/>
        <v>8239</v>
      </c>
      <c r="J8" s="11">
        <f t="shared" si="1"/>
        <v>8163</v>
      </c>
      <c r="K8" s="11">
        <f t="shared" si="1"/>
        <v>7324</v>
      </c>
      <c r="L8" s="11">
        <f t="shared" si="1"/>
        <v>6470</v>
      </c>
      <c r="M8" s="11">
        <f t="shared" si="1"/>
        <v>2700</v>
      </c>
      <c r="N8" s="11">
        <f t="shared" si="1"/>
        <v>2654</v>
      </c>
      <c r="O8" s="11">
        <f t="shared" si="1"/>
        <v>81794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10964</v>
      </c>
      <c r="C9" s="11">
        <v>9673</v>
      </c>
      <c r="D9" s="11">
        <v>7979</v>
      </c>
      <c r="E9" s="11">
        <v>1413</v>
      </c>
      <c r="F9" s="11">
        <v>5487</v>
      </c>
      <c r="G9" s="11">
        <v>8710</v>
      </c>
      <c r="H9" s="11">
        <v>2016</v>
      </c>
      <c r="I9" s="11">
        <v>8237</v>
      </c>
      <c r="J9" s="11">
        <v>8163</v>
      </c>
      <c r="K9" s="11">
        <v>7317</v>
      </c>
      <c r="L9" s="11">
        <v>6470</v>
      </c>
      <c r="M9" s="11">
        <v>2698</v>
      </c>
      <c r="N9" s="11">
        <v>2654</v>
      </c>
      <c r="O9" s="11">
        <f>SUM(B9:N9)</f>
        <v>81781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238824</v>
      </c>
      <c r="C11" s="13">
        <v>163780</v>
      </c>
      <c r="D11" s="13">
        <v>184281</v>
      </c>
      <c r="E11" s="13">
        <v>38956</v>
      </c>
      <c r="F11" s="13">
        <v>133862</v>
      </c>
      <c r="G11" s="13">
        <v>200001</v>
      </c>
      <c r="H11" s="13">
        <v>34991</v>
      </c>
      <c r="I11" s="13">
        <v>134167</v>
      </c>
      <c r="J11" s="13">
        <v>149993</v>
      </c>
      <c r="K11" s="13">
        <v>213096</v>
      </c>
      <c r="L11" s="13">
        <v>169405</v>
      </c>
      <c r="M11" s="13">
        <v>67951</v>
      </c>
      <c r="N11" s="13">
        <v>47369</v>
      </c>
      <c r="O11" s="11">
        <f>SUM(B11:N11)</f>
        <v>1776676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1.589344213527487</v>
      </c>
      <c r="C15" s="19">
        <v>1.67167510661534</v>
      </c>
      <c r="D15" s="19">
        <v>1.467145722915601</v>
      </c>
      <c r="E15" s="19">
        <v>1.188615525999074</v>
      </c>
      <c r="F15" s="19">
        <v>1.991069867218419</v>
      </c>
      <c r="G15" s="19">
        <v>2.174163380167676</v>
      </c>
      <c r="H15" s="19">
        <v>1.864687178697551</v>
      </c>
      <c r="I15" s="19">
        <v>1.931584647724925</v>
      </c>
      <c r="J15" s="19">
        <v>1.750664267707136</v>
      </c>
      <c r="K15" s="19">
        <v>1.601071056808696</v>
      </c>
      <c r="L15" s="19">
        <v>1.678430989315369</v>
      </c>
      <c r="M15" s="19">
        <v>1.520810809100155</v>
      </c>
      <c r="N15" s="19">
        <v>1.666517384264976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913631.96</v>
      </c>
      <c r="C17" s="24">
        <f aca="true" t="shared" si="2" ref="C17:N17">C18+C19+C20+C21+C22+C23+C24+C25</f>
        <v>698870.2799999998</v>
      </c>
      <c r="D17" s="24">
        <f t="shared" si="2"/>
        <v>564330.3099999999</v>
      </c>
      <c r="E17" s="24">
        <f t="shared" si="2"/>
        <v>169776.41999999998</v>
      </c>
      <c r="F17" s="24">
        <f t="shared" si="2"/>
        <v>649438.5700000001</v>
      </c>
      <c r="G17" s="24">
        <f t="shared" si="2"/>
        <v>873264.1799999999</v>
      </c>
      <c r="H17" s="24">
        <f t="shared" si="2"/>
        <v>173610.13999999998</v>
      </c>
      <c r="I17" s="24">
        <f t="shared" si="2"/>
        <v>650014.9100000001</v>
      </c>
      <c r="J17" s="24">
        <f t="shared" si="2"/>
        <v>649666.36</v>
      </c>
      <c r="K17" s="24">
        <f t="shared" si="2"/>
        <v>801832.4299999999</v>
      </c>
      <c r="L17" s="24">
        <f t="shared" si="2"/>
        <v>764928.12</v>
      </c>
      <c r="M17" s="24">
        <f t="shared" si="2"/>
        <v>329467.06</v>
      </c>
      <c r="N17" s="24">
        <f t="shared" si="2"/>
        <v>220238.36</v>
      </c>
      <c r="O17" s="24">
        <f>O18+O19+O20+O21+O22+O23+O24+O25</f>
        <v>7459069.100000001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558076.35</v>
      </c>
      <c r="C18" s="30">
        <f t="shared" si="3"/>
        <v>400242.8</v>
      </c>
      <c r="D18" s="30">
        <f t="shared" si="3"/>
        <v>388980.43</v>
      </c>
      <c r="E18" s="30">
        <f t="shared" si="3"/>
        <v>139721.15</v>
      </c>
      <c r="F18" s="30">
        <f t="shared" si="3"/>
        <v>326661.93</v>
      </c>
      <c r="G18" s="30">
        <f t="shared" si="3"/>
        <v>402206.97</v>
      </c>
      <c r="H18" s="30">
        <f t="shared" si="3"/>
        <v>95627.56</v>
      </c>
      <c r="I18" s="30">
        <f t="shared" si="3"/>
        <v>325995.82</v>
      </c>
      <c r="J18" s="30">
        <f t="shared" si="3"/>
        <v>364407.24</v>
      </c>
      <c r="K18" s="30">
        <f t="shared" si="3"/>
        <v>480383.35</v>
      </c>
      <c r="L18" s="30">
        <f t="shared" si="3"/>
        <v>436240.35</v>
      </c>
      <c r="M18" s="30">
        <f t="shared" si="3"/>
        <v>202450.44</v>
      </c>
      <c r="N18" s="30">
        <f t="shared" si="3"/>
        <v>129539.56</v>
      </c>
      <c r="O18" s="30">
        <f aca="true" t="shared" si="4" ref="O18:O25">SUM(B18:N18)</f>
        <v>4250533.95</v>
      </c>
    </row>
    <row r="19" spans="1:23" ht="18.75" customHeight="1">
      <c r="A19" s="26" t="s">
        <v>35</v>
      </c>
      <c r="B19" s="30">
        <f>IF(B15&lt;&gt;0,ROUND((B15-1)*B18,2),0)</f>
        <v>328899.07</v>
      </c>
      <c r="C19" s="30">
        <f aca="true" t="shared" si="5" ref="C19:N19">IF(C15&lt;&gt;0,ROUND((C15-1)*C18,2),0)</f>
        <v>268833.13</v>
      </c>
      <c r="D19" s="30">
        <f t="shared" si="5"/>
        <v>181710.54</v>
      </c>
      <c r="E19" s="30">
        <f t="shared" si="5"/>
        <v>26353.58</v>
      </c>
      <c r="F19" s="30">
        <f t="shared" si="5"/>
        <v>323744.8</v>
      </c>
      <c r="G19" s="30">
        <f t="shared" si="5"/>
        <v>472256.7</v>
      </c>
      <c r="H19" s="30">
        <f t="shared" si="5"/>
        <v>82687.93</v>
      </c>
      <c r="I19" s="30">
        <f t="shared" si="5"/>
        <v>303692.7</v>
      </c>
      <c r="J19" s="30">
        <f t="shared" si="5"/>
        <v>273547.49</v>
      </c>
      <c r="K19" s="30">
        <f t="shared" si="5"/>
        <v>288744.53</v>
      </c>
      <c r="L19" s="30">
        <f t="shared" si="5"/>
        <v>295958.97</v>
      </c>
      <c r="M19" s="30">
        <f t="shared" si="5"/>
        <v>105438.38</v>
      </c>
      <c r="N19" s="30">
        <f t="shared" si="5"/>
        <v>86340.37</v>
      </c>
      <c r="O19" s="30">
        <f t="shared" si="4"/>
        <v>3038208.1899999995</v>
      </c>
      <c r="W19" s="62"/>
    </row>
    <row r="20" spans="1:15" ht="18.75" customHeight="1">
      <c r="A20" s="26" t="s">
        <v>36</v>
      </c>
      <c r="B20" s="30">
        <v>31048.55</v>
      </c>
      <c r="C20" s="30">
        <v>23147.57</v>
      </c>
      <c r="D20" s="30">
        <v>10699.97</v>
      </c>
      <c r="E20" s="30">
        <v>4977.84</v>
      </c>
      <c r="F20" s="30">
        <v>13975.31</v>
      </c>
      <c r="G20" s="30">
        <v>21407.12</v>
      </c>
      <c r="H20" s="30">
        <v>3569.84</v>
      </c>
      <c r="I20" s="30">
        <v>13924.05</v>
      </c>
      <c r="J20" s="30">
        <v>21474.44</v>
      </c>
      <c r="K20" s="30">
        <v>32062.83</v>
      </c>
      <c r="L20" s="30">
        <v>29916.8</v>
      </c>
      <c r="M20" s="30">
        <v>10797.04</v>
      </c>
      <c r="N20" s="30">
        <v>6261.19</v>
      </c>
      <c r="O20" s="30">
        <f t="shared" si="4"/>
        <v>223262.54999999996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-76.39</v>
      </c>
      <c r="C23" s="30">
        <v>-525.91</v>
      </c>
      <c r="D23" s="30">
        <v>-2448.64</v>
      </c>
      <c r="E23" s="30">
        <v>-71.87</v>
      </c>
      <c r="F23" s="30">
        <v>-311.48</v>
      </c>
      <c r="G23" s="30">
        <v>-420.15</v>
      </c>
      <c r="H23" s="30">
        <v>-1221.75</v>
      </c>
      <c r="I23" s="30">
        <v>-228.48</v>
      </c>
      <c r="J23" s="30">
        <v>-1312.23</v>
      </c>
      <c r="K23" s="30">
        <v>0</v>
      </c>
      <c r="L23" s="30">
        <v>0</v>
      </c>
      <c r="M23" s="30">
        <v>-205.05</v>
      </c>
      <c r="N23" s="30">
        <v>-65.65</v>
      </c>
      <c r="O23" s="30">
        <f t="shared" si="4"/>
        <v>-6887.599999999999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-43530.74</v>
      </c>
      <c r="C24" s="30">
        <v>-31762.56</v>
      </c>
      <c r="D24" s="30">
        <v>-27428.46</v>
      </c>
      <c r="E24" s="30">
        <v>-8088.43</v>
      </c>
      <c r="F24" s="30">
        <v>-30525.63</v>
      </c>
      <c r="G24" s="30">
        <v>-39450.75</v>
      </c>
      <c r="H24" s="30">
        <v>-7053.44</v>
      </c>
      <c r="I24" s="30">
        <v>-30003.6</v>
      </c>
      <c r="J24" s="30">
        <v>-30512.22</v>
      </c>
      <c r="K24" s="30">
        <v>-36465.64</v>
      </c>
      <c r="L24" s="30">
        <v>-34231.38</v>
      </c>
      <c r="M24" s="30">
        <v>-14714.77</v>
      </c>
      <c r="N24" s="30">
        <v>-10418.1</v>
      </c>
      <c r="O24" s="30">
        <f t="shared" si="4"/>
        <v>-344185.72000000003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36567.4</v>
      </c>
      <c r="C25" s="30">
        <v>36287.53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286222.99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-48241.6</v>
      </c>
      <c r="C27" s="30">
        <f>+C28+C30+C41+C42+C45-C46</f>
        <v>-42561.2</v>
      </c>
      <c r="D27" s="30">
        <f t="shared" si="6"/>
        <v>-35107.6</v>
      </c>
      <c r="E27" s="30">
        <f t="shared" si="6"/>
        <v>-6217.2</v>
      </c>
      <c r="F27" s="30">
        <f t="shared" si="6"/>
        <v>-24142.8</v>
      </c>
      <c r="G27" s="30">
        <f t="shared" si="6"/>
        <v>-38324</v>
      </c>
      <c r="H27" s="30">
        <f t="shared" si="6"/>
        <v>-8870.4</v>
      </c>
      <c r="I27" s="30">
        <f t="shared" si="6"/>
        <v>-36242.8</v>
      </c>
      <c r="J27" s="30">
        <f t="shared" si="6"/>
        <v>-35917.2</v>
      </c>
      <c r="K27" s="30">
        <f t="shared" si="6"/>
        <v>-120825.47</v>
      </c>
      <c r="L27" s="30">
        <f t="shared" si="6"/>
        <v>-28468</v>
      </c>
      <c r="M27" s="30">
        <f t="shared" si="6"/>
        <v>-11871.2</v>
      </c>
      <c r="N27" s="30">
        <f t="shared" si="6"/>
        <v>-11677.6</v>
      </c>
      <c r="O27" s="30">
        <f t="shared" si="6"/>
        <v>-448467.06999999995</v>
      </c>
    </row>
    <row r="28" spans="1:15" ht="18.75" customHeight="1">
      <c r="A28" s="26" t="s">
        <v>40</v>
      </c>
      <c r="B28" s="31">
        <f>+B29</f>
        <v>-48241.6</v>
      </c>
      <c r="C28" s="31">
        <f>+C29</f>
        <v>-42561.2</v>
      </c>
      <c r="D28" s="31">
        <f aca="true" t="shared" si="7" ref="D28:O28">+D29</f>
        <v>-35107.6</v>
      </c>
      <c r="E28" s="31">
        <f t="shared" si="7"/>
        <v>-6217.2</v>
      </c>
      <c r="F28" s="31">
        <f t="shared" si="7"/>
        <v>-24142.8</v>
      </c>
      <c r="G28" s="31">
        <f t="shared" si="7"/>
        <v>-38324</v>
      </c>
      <c r="H28" s="31">
        <f t="shared" si="7"/>
        <v>-8870.4</v>
      </c>
      <c r="I28" s="31">
        <f t="shared" si="7"/>
        <v>-36242.8</v>
      </c>
      <c r="J28" s="31">
        <f t="shared" si="7"/>
        <v>-35917.2</v>
      </c>
      <c r="K28" s="31">
        <f t="shared" si="7"/>
        <v>-32194.8</v>
      </c>
      <c r="L28" s="31">
        <f t="shared" si="7"/>
        <v>-28468</v>
      </c>
      <c r="M28" s="31">
        <f t="shared" si="7"/>
        <v>-11871.2</v>
      </c>
      <c r="N28" s="31">
        <f t="shared" si="7"/>
        <v>-11677.6</v>
      </c>
      <c r="O28" s="31">
        <f t="shared" si="7"/>
        <v>-359836.39999999997</v>
      </c>
    </row>
    <row r="29" spans="1:26" ht="18.75" customHeight="1">
      <c r="A29" s="27" t="s">
        <v>41</v>
      </c>
      <c r="B29" s="16">
        <f>ROUND((-B9)*$G$3,2)</f>
        <v>-48241.6</v>
      </c>
      <c r="C29" s="16">
        <f aca="true" t="shared" si="8" ref="C29:N29">ROUND((-C9)*$G$3,2)</f>
        <v>-42561.2</v>
      </c>
      <c r="D29" s="16">
        <f t="shared" si="8"/>
        <v>-35107.6</v>
      </c>
      <c r="E29" s="16">
        <f t="shared" si="8"/>
        <v>-6217.2</v>
      </c>
      <c r="F29" s="16">
        <f t="shared" si="8"/>
        <v>-24142.8</v>
      </c>
      <c r="G29" s="16">
        <f t="shared" si="8"/>
        <v>-38324</v>
      </c>
      <c r="H29" s="16">
        <f t="shared" si="8"/>
        <v>-8870.4</v>
      </c>
      <c r="I29" s="16">
        <f t="shared" si="8"/>
        <v>-36242.8</v>
      </c>
      <c r="J29" s="16">
        <f t="shared" si="8"/>
        <v>-35917.2</v>
      </c>
      <c r="K29" s="16">
        <f t="shared" si="8"/>
        <v>-32194.8</v>
      </c>
      <c r="L29" s="16">
        <f t="shared" si="8"/>
        <v>-28468</v>
      </c>
      <c r="M29" s="16">
        <f t="shared" si="8"/>
        <v>-11871.2</v>
      </c>
      <c r="N29" s="16">
        <f t="shared" si="8"/>
        <v>-11677.6</v>
      </c>
      <c r="O29" s="32">
        <f aca="true" t="shared" si="9" ref="O29:O46">SUM(B29:N29)</f>
        <v>-359836.39999999997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-88630.67</v>
      </c>
      <c r="L41" s="35">
        <v>0</v>
      </c>
      <c r="M41" s="35">
        <v>0</v>
      </c>
      <c r="N41" s="35">
        <v>0</v>
      </c>
      <c r="O41" s="33">
        <f t="shared" si="9"/>
        <v>-88630.67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865390.36</v>
      </c>
      <c r="C44" s="36">
        <f t="shared" si="11"/>
        <v>656309.0799999998</v>
      </c>
      <c r="D44" s="36">
        <f t="shared" si="11"/>
        <v>529222.71</v>
      </c>
      <c r="E44" s="36">
        <f t="shared" si="11"/>
        <v>163559.21999999997</v>
      </c>
      <c r="F44" s="36">
        <f t="shared" si="11"/>
        <v>625295.77</v>
      </c>
      <c r="G44" s="36">
        <f t="shared" si="11"/>
        <v>834940.1799999999</v>
      </c>
      <c r="H44" s="36">
        <f t="shared" si="11"/>
        <v>164739.74</v>
      </c>
      <c r="I44" s="36">
        <f t="shared" si="11"/>
        <v>613772.1100000001</v>
      </c>
      <c r="J44" s="36">
        <f t="shared" si="11"/>
        <v>613749.16</v>
      </c>
      <c r="K44" s="36">
        <f t="shared" si="11"/>
        <v>681006.96</v>
      </c>
      <c r="L44" s="36">
        <f t="shared" si="11"/>
        <v>736460.12</v>
      </c>
      <c r="M44" s="36">
        <f t="shared" si="11"/>
        <v>317595.86</v>
      </c>
      <c r="N44" s="36">
        <f t="shared" si="11"/>
        <v>208560.75999999998</v>
      </c>
      <c r="O44" s="36">
        <f>SUM(B44:N44)</f>
        <v>7010602.030000001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865390.36</v>
      </c>
      <c r="C50" s="51">
        <f t="shared" si="12"/>
        <v>656309.07</v>
      </c>
      <c r="D50" s="51">
        <f t="shared" si="12"/>
        <v>529222.72</v>
      </c>
      <c r="E50" s="51">
        <f t="shared" si="12"/>
        <v>163559.21</v>
      </c>
      <c r="F50" s="51">
        <f t="shared" si="12"/>
        <v>625295.76</v>
      </c>
      <c r="G50" s="51">
        <f t="shared" si="12"/>
        <v>834940.17</v>
      </c>
      <c r="H50" s="51">
        <f t="shared" si="12"/>
        <v>164739.73</v>
      </c>
      <c r="I50" s="51">
        <f t="shared" si="12"/>
        <v>613772.1</v>
      </c>
      <c r="J50" s="51">
        <f t="shared" si="12"/>
        <v>613749.16</v>
      </c>
      <c r="K50" s="51">
        <f t="shared" si="12"/>
        <v>681006.95</v>
      </c>
      <c r="L50" s="51">
        <f t="shared" si="12"/>
        <v>736460.12</v>
      </c>
      <c r="M50" s="51">
        <f t="shared" si="12"/>
        <v>317595.86</v>
      </c>
      <c r="N50" s="51">
        <f t="shared" si="12"/>
        <v>208560.76</v>
      </c>
      <c r="O50" s="36">
        <f t="shared" si="12"/>
        <v>7010601.97</v>
      </c>
      <c r="Q50"/>
    </row>
    <row r="51" spans="1:18" ht="18.75" customHeight="1">
      <c r="A51" s="26" t="s">
        <v>57</v>
      </c>
      <c r="B51" s="51">
        <v>724490.46</v>
      </c>
      <c r="C51" s="51">
        <v>482703.04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1207193.5</v>
      </c>
      <c r="P51"/>
      <c r="Q51"/>
      <c r="R51" s="43"/>
    </row>
    <row r="52" spans="1:16" ht="18.75" customHeight="1">
      <c r="A52" s="26" t="s">
        <v>58</v>
      </c>
      <c r="B52" s="51">
        <v>140899.9</v>
      </c>
      <c r="C52" s="51">
        <v>173606.03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314505.93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529222.72</v>
      </c>
      <c r="E53" s="52">
        <v>0</v>
      </c>
      <c r="F53" s="52">
        <v>0</v>
      </c>
      <c r="G53" s="52">
        <v>0</v>
      </c>
      <c r="H53" s="51">
        <v>164739.73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693962.45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163559.21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163559.21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625295.76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625295.76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834940.17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834940.17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613772.1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613772.1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613749.16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613749.16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681006.95</v>
      </c>
      <c r="L59" s="31">
        <v>736460.12</v>
      </c>
      <c r="M59" s="52">
        <v>0</v>
      </c>
      <c r="N59" s="52">
        <v>0</v>
      </c>
      <c r="O59" s="36">
        <f t="shared" si="13"/>
        <v>1417467.0699999998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317595.86</v>
      </c>
      <c r="N60" s="52">
        <v>0</v>
      </c>
      <c r="O60" s="36">
        <f t="shared" si="13"/>
        <v>317595.86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208560.76</v>
      </c>
      <c r="O61" s="55">
        <f t="shared" si="13"/>
        <v>208560.76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2020-08-03T20:34:32Z</dcterms:modified>
  <cp:category/>
  <cp:version/>
  <cp:contentType/>
  <cp:contentStatus/>
</cp:coreProperties>
</file>