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<sst xmlns="http://schemas.openxmlformats.org/spreadsheetml/2006/main" count="79" uniqueCount="76">
  <si>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</si>
  <si>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</si>
  <si>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</si>
  <si>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</si>
  <si>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</si>
  <si>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</si>
  <si>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</si>
  <si>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</si>
  <si>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</si>
  <si>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</si>
  <si>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</si>
  <si>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</si>
  <si>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</si>
  <si>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</si>
  <si>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</si>
  <si>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</si>
  <si>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</si>
  <si>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</si>
  <si>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</si>
  <si>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</si>
  <si>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</si>
  <si>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</si>
  <si>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</si>
  <si>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</si>
  <si>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</si>
  <si>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</si>
  <si>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</si>
  <si>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</si>
  <si>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</si>
  <si>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</si>
  <si>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</si>
  <si>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</si>
  <si>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</si>
  <si>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</si>
  <si>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</si>
  <si>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</si>
  <si>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</si>
  <si>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</si>
  <si>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</si>
  <si>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</si>
  <si>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</si>
  <si>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</si>
  <si>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</si>
  <si>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</si>
  <si>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</si>
  <si>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</si>
  <si>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</si>
  <si>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</si>
  <si>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</si>
  <si>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</si>
  <si>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</si>
  <si>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</si>
  <si>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</si>
  <si>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</si>
  <si>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</si>
  <si>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</si>
  <si>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</si>
  <si>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</si>
  <si>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</si>
  <si>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</si>
  <si>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</si>
  <si>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</si>
  <si>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</si>
  <si>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</si>
  <si>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</si>
  <si>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</si>
  <si>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</si>
  <si>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</si>
  <si>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</si>
  <si>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</si>
  <si>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</si>
  <si>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</si>
  <si>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</si>
  <si>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24/07/20 - VENCIMENTO 31/07/20</t>
  </si>
  <si>
    <t>5.3. Revisão de Remuneração pelo Transporte Coletivo(1)</t>
  </si>
  <si>
    <t>Nota: (1) Revisão de linhas noturnas e ARLA 32, mês de junho/20.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</si>
</sst>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255288</v>
      </c>
      <c r="C7" s="9">
        <f t="shared" si="0"/>
        <v>175166</v>
      </c>
      <c r="D7" s="9">
        <f t="shared" si="0"/>
        <v>196800</v>
      </c>
      <c r="E7" s="9">
        <f t="shared" si="0"/>
        <v>41179</v>
      </c>
      <c r="F7" s="9">
        <f t="shared" si="0"/>
        <v>142162</v>
      </c>
      <c r="G7" s="9">
        <f t="shared" si="0"/>
        <v>223202</v>
      </c>
      <c r="H7" s="9">
        <f t="shared" si="0"/>
        <v>36182</v>
      </c>
      <c r="I7" s="9">
        <f t="shared" si="0"/>
        <v>170747</v>
      </c>
      <c r="J7" s="9">
        <f t="shared" si="0"/>
        <v>161986</v>
      </c>
      <c r="K7" s="9">
        <f t="shared" si="0"/>
        <v>225754</v>
      </c>
      <c r="L7" s="9">
        <f t="shared" si="0"/>
        <v>175391</v>
      </c>
      <c r="M7" s="9">
        <f t="shared" si="0"/>
        <v>71293</v>
      </c>
      <c r="N7" s="9">
        <f t="shared" si="0"/>
        <v>51107</v>
      </c>
      <c r="O7" s="9">
        <f t="shared" si="0"/>
        <v>1926257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12027</v>
      </c>
      <c r="C8" s="11">
        <f t="shared" si="1"/>
        <v>10394</v>
      </c>
      <c r="D8" s="11">
        <f t="shared" si="1"/>
        <v>8981</v>
      </c>
      <c r="E8" s="11">
        <f t="shared" si="1"/>
        <v>1474</v>
      </c>
      <c r="F8" s="11">
        <f t="shared" si="1"/>
        <v>6072</v>
      </c>
      <c r="G8" s="11">
        <f t="shared" si="1"/>
        <v>10194</v>
      </c>
      <c r="H8" s="11">
        <f t="shared" si="1"/>
        <v>2033</v>
      </c>
      <c r="I8" s="11">
        <f t="shared" si="1"/>
        <v>10320</v>
      </c>
      <c r="J8" s="11">
        <f t="shared" si="1"/>
        <v>8902</v>
      </c>
      <c r="K8" s="11">
        <f t="shared" si="1"/>
        <v>8254</v>
      </c>
      <c r="L8" s="11">
        <f t="shared" si="1"/>
        <v>6637</v>
      </c>
      <c r="M8" s="11">
        <f t="shared" si="1"/>
        <v>2934</v>
      </c>
      <c r="N8" s="11">
        <f t="shared" si="1"/>
        <v>2929</v>
      </c>
      <c r="O8" s="11">
        <f t="shared" si="1"/>
        <v>91151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12027</v>
      </c>
      <c r="C9" s="11">
        <v>10394</v>
      </c>
      <c r="D9" s="11">
        <v>8981</v>
      </c>
      <c r="E9" s="11">
        <v>1474</v>
      </c>
      <c r="F9" s="11">
        <v>6072</v>
      </c>
      <c r="G9" s="11">
        <v>10194</v>
      </c>
      <c r="H9" s="11">
        <v>2028</v>
      </c>
      <c r="I9" s="11">
        <v>10320</v>
      </c>
      <c r="J9" s="11">
        <v>8902</v>
      </c>
      <c r="K9" s="11">
        <v>8250</v>
      </c>
      <c r="L9" s="11">
        <v>6637</v>
      </c>
      <c r="M9" s="11">
        <v>2932</v>
      </c>
      <c r="N9" s="11">
        <v>2929</v>
      </c>
      <c r="O9" s="11">
        <f>SUM(B9:N9)</f>
        <v>91140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243261</v>
      </c>
      <c r="C11" s="13">
        <v>164772</v>
      </c>
      <c r="D11" s="13">
        <v>187819</v>
      </c>
      <c r="E11" s="13">
        <v>39705</v>
      </c>
      <c r="F11" s="13">
        <v>136090</v>
      </c>
      <c r="G11" s="13">
        <v>213008</v>
      </c>
      <c r="H11" s="13">
        <v>34149</v>
      </c>
      <c r="I11" s="13">
        <v>160427</v>
      </c>
      <c r="J11" s="13">
        <v>153084</v>
      </c>
      <c r="K11" s="13">
        <v>217500</v>
      </c>
      <c r="L11" s="13">
        <v>168754</v>
      </c>
      <c r="M11" s="13">
        <v>68359</v>
      </c>
      <c r="N11" s="13">
        <v>48178</v>
      </c>
      <c r="O11" s="11">
        <f>SUM(B11:N11)</f>
        <v>1835106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1.543905690764405</v>
      </c>
      <c r="C15" s="19">
        <v>1.661185107882866</v>
      </c>
      <c r="D15" s="19">
        <v>1.412032667791536</v>
      </c>
      <c r="E15" s="19">
        <v>1.168463464534958</v>
      </c>
      <c r="F15" s="19">
        <v>1.943598109580315</v>
      </c>
      <c r="G15" s="19">
        <v>1.997160998292928</v>
      </c>
      <c r="H15" s="19">
        <v>1.882342795639962</v>
      </c>
      <c r="I15" s="19">
        <v>1.682178383170636</v>
      </c>
      <c r="J15" s="19">
        <v>1.724169545282561</v>
      </c>
      <c r="K15" s="19">
        <v>1.558193016837979</v>
      </c>
      <c r="L15" s="19">
        <v>1.628860989580313</v>
      </c>
      <c r="M15" s="19">
        <v>1.491442328214623</v>
      </c>
      <c r="N15" s="19">
        <v>1.606786135535772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906991.7999999998</v>
      </c>
      <c r="C17" s="24">
        <f aca="true" t="shared" si="2" ref="C17:N17">C18+C19+C20+C21+C22+C23+C24+C25</f>
        <v>707550.51</v>
      </c>
      <c r="D17" s="24">
        <f t="shared" si="2"/>
        <v>555533.63</v>
      </c>
      <c r="E17" s="24">
        <f t="shared" si="2"/>
        <v>170308.03000000003</v>
      </c>
      <c r="F17" s="24">
        <f t="shared" si="2"/>
        <v>646970.27</v>
      </c>
      <c r="G17" s="24">
        <f t="shared" si="2"/>
        <v>857417.85</v>
      </c>
      <c r="H17" s="24">
        <f t="shared" si="2"/>
        <v>171096.41999999998</v>
      </c>
      <c r="I17" s="24">
        <f t="shared" si="2"/>
        <v>677952.68</v>
      </c>
      <c r="J17" s="24">
        <f t="shared" si="2"/>
        <v>655259.24</v>
      </c>
      <c r="K17" s="24">
        <f t="shared" si="2"/>
        <v>804680.1900000001</v>
      </c>
      <c r="L17" s="24">
        <f t="shared" si="2"/>
        <v>740862.77</v>
      </c>
      <c r="M17" s="24">
        <f t="shared" si="2"/>
        <v>325807.29000000004</v>
      </c>
      <c r="N17" s="24">
        <f t="shared" si="2"/>
        <v>216907.32</v>
      </c>
      <c r="O17" s="24">
        <f>O18+O19+O20+O21+O22+O23+O24+O25</f>
        <v>7437338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570364.45</v>
      </c>
      <c r="C18" s="30">
        <f t="shared" si="3"/>
        <v>404195.55</v>
      </c>
      <c r="D18" s="30">
        <f t="shared" si="3"/>
        <v>398165.76</v>
      </c>
      <c r="E18" s="30">
        <f t="shared" si="3"/>
        <v>142524.64</v>
      </c>
      <c r="F18" s="30">
        <f t="shared" si="3"/>
        <v>333256.16</v>
      </c>
      <c r="G18" s="30">
        <f t="shared" si="3"/>
        <v>430132.57</v>
      </c>
      <c r="H18" s="30">
        <f t="shared" si="3"/>
        <v>93490.67</v>
      </c>
      <c r="I18" s="30">
        <f t="shared" si="3"/>
        <v>390874.03</v>
      </c>
      <c r="J18" s="30">
        <f t="shared" si="3"/>
        <v>373231.94</v>
      </c>
      <c r="K18" s="30">
        <f t="shared" si="3"/>
        <v>492008.27</v>
      </c>
      <c r="L18" s="30">
        <f t="shared" si="3"/>
        <v>435039.84</v>
      </c>
      <c r="M18" s="30">
        <f t="shared" si="3"/>
        <v>204290.09</v>
      </c>
      <c r="N18" s="30">
        <f t="shared" si="3"/>
        <v>132346.69</v>
      </c>
      <c r="O18" s="30">
        <f aca="true" t="shared" si="4" ref="O18:O25">SUM(B18:N18)</f>
        <v>4399920.66</v>
      </c>
    </row>
    <row r="19" spans="1:23" ht="18.75" customHeight="1">
      <c r="A19" s="26" t="s">
        <v>35</v>
      </c>
      <c r="B19" s="30">
        <f>IF(B15&lt;&gt;0,ROUND((B15-1)*B18,2),0)</f>
        <v>310224.47</v>
      </c>
      <c r="C19" s="30">
        <f aca="true" t="shared" si="5" ref="C19:N19">IF(C15&lt;&gt;0,ROUND((C15-1)*C18,2),0)</f>
        <v>267248.08</v>
      </c>
      <c r="D19" s="30">
        <f t="shared" si="5"/>
        <v>164057.3</v>
      </c>
      <c r="E19" s="30">
        <f t="shared" si="5"/>
        <v>24010.19</v>
      </c>
      <c r="F19" s="30">
        <f t="shared" si="5"/>
        <v>314459.88</v>
      </c>
      <c r="G19" s="30">
        <f t="shared" si="5"/>
        <v>428911.42</v>
      </c>
      <c r="H19" s="30">
        <f t="shared" si="5"/>
        <v>82490.82</v>
      </c>
      <c r="I19" s="30">
        <f t="shared" si="5"/>
        <v>266645.81</v>
      </c>
      <c r="J19" s="30">
        <f t="shared" si="5"/>
        <v>270283.2</v>
      </c>
      <c r="K19" s="30">
        <f t="shared" si="5"/>
        <v>274635.58</v>
      </c>
      <c r="L19" s="30">
        <f t="shared" si="5"/>
        <v>273579.58</v>
      </c>
      <c r="M19" s="30">
        <f t="shared" si="5"/>
        <v>100396.8</v>
      </c>
      <c r="N19" s="30">
        <f t="shared" si="5"/>
        <v>80306.14</v>
      </c>
      <c r="O19" s="30">
        <f t="shared" si="4"/>
        <v>2857249.27</v>
      </c>
      <c r="W19" s="62"/>
    </row>
    <row r="20" spans="1:15" ht="18.75" customHeight="1">
      <c r="A20" s="26" t="s">
        <v>36</v>
      </c>
      <c r="B20" s="30">
        <v>30819.37</v>
      </c>
      <c r="C20" s="30">
        <v>29432.22</v>
      </c>
      <c r="D20" s="30">
        <v>10429.23</v>
      </c>
      <c r="E20" s="30">
        <v>5045.45</v>
      </c>
      <c r="F20" s="30">
        <v>14197.7</v>
      </c>
      <c r="G20" s="30">
        <v>21119.25</v>
      </c>
      <c r="H20" s="30">
        <v>3377.15</v>
      </c>
      <c r="I20" s="30">
        <v>14102.23</v>
      </c>
      <c r="J20" s="30">
        <v>21471.19</v>
      </c>
      <c r="K20" s="30">
        <v>37394.62</v>
      </c>
      <c r="L20" s="30">
        <v>29470.1</v>
      </c>
      <c r="M20" s="30">
        <v>10340.28</v>
      </c>
      <c r="N20" s="30">
        <v>6153.25</v>
      </c>
      <c r="O20" s="30">
        <f t="shared" si="4"/>
        <v>233352.03999999998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-305.56</v>
      </c>
      <c r="C23" s="30">
        <v>-225.39</v>
      </c>
      <c r="D23" s="30">
        <v>-2984.28</v>
      </c>
      <c r="E23" s="30">
        <v>0</v>
      </c>
      <c r="F23" s="30">
        <v>-311.48</v>
      </c>
      <c r="G23" s="30">
        <v>-1176.42</v>
      </c>
      <c r="H23" s="30">
        <v>-1140.3</v>
      </c>
      <c r="I23" s="30">
        <v>-913.92</v>
      </c>
      <c r="J23" s="30">
        <v>-1003.47</v>
      </c>
      <c r="K23" s="30">
        <v>0</v>
      </c>
      <c r="L23" s="30">
        <v>-379.7</v>
      </c>
      <c r="M23" s="30">
        <v>-341.75</v>
      </c>
      <c r="N23" s="30">
        <v>-196.95</v>
      </c>
      <c r="O23" s="30">
        <f t="shared" si="4"/>
        <v>-8979.220000000003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-43326.05</v>
      </c>
      <c r="C24" s="30">
        <v>-32035.2</v>
      </c>
      <c r="D24" s="30">
        <v>-26950.85</v>
      </c>
      <c r="E24" s="30">
        <v>-8156.4</v>
      </c>
      <c r="F24" s="30">
        <v>-30525.63</v>
      </c>
      <c r="G24" s="30">
        <v>-38833.26</v>
      </c>
      <c r="H24" s="30">
        <v>-7121.92</v>
      </c>
      <c r="I24" s="30">
        <v>-29389.89</v>
      </c>
      <c r="J24" s="30">
        <v>-30785.26</v>
      </c>
      <c r="K24" s="30">
        <v>-36465.64</v>
      </c>
      <c r="L24" s="30">
        <v>-33890.43</v>
      </c>
      <c r="M24" s="30">
        <v>-14579.15</v>
      </c>
      <c r="N24" s="30">
        <v>-10282.8</v>
      </c>
      <c r="O24" s="30">
        <f t="shared" si="4"/>
        <v>-342342.48000000004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36567.4</v>
      </c>
      <c r="C25" s="30">
        <v>36287.53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286222.99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21965.020000000004</v>
      </c>
      <c r="C27" s="30">
        <f>+C28+C30+C41+C42+C45-C46</f>
        <v>7764.370000000003</v>
      </c>
      <c r="D27" s="30">
        <f t="shared" si="6"/>
        <v>-26522.78</v>
      </c>
      <c r="E27" s="30">
        <f t="shared" si="6"/>
        <v>5288.58</v>
      </c>
      <c r="F27" s="30">
        <f t="shared" si="6"/>
        <v>-10305.579999999998</v>
      </c>
      <c r="G27" s="30">
        <f t="shared" si="6"/>
        <v>8508.730000000003</v>
      </c>
      <c r="H27" s="30">
        <f t="shared" si="6"/>
        <v>-7728.420000000001</v>
      </c>
      <c r="I27" s="30">
        <f t="shared" si="6"/>
        <v>-18214.51</v>
      </c>
      <c r="J27" s="30">
        <f t="shared" si="6"/>
        <v>-19542.610000000004</v>
      </c>
      <c r="K27" s="30">
        <f t="shared" si="6"/>
        <v>-2614.3099999999977</v>
      </c>
      <c r="L27" s="30">
        <f t="shared" si="6"/>
        <v>28483.100000000002</v>
      </c>
      <c r="M27" s="30">
        <f t="shared" si="6"/>
        <v>1318.630000000001</v>
      </c>
      <c r="N27" s="30">
        <f t="shared" si="6"/>
        <v>-2293.2700000000004</v>
      </c>
      <c r="O27" s="30">
        <f t="shared" si="6"/>
        <v>-13893.04999999993</v>
      </c>
    </row>
    <row r="28" spans="1:15" ht="18.75" customHeight="1">
      <c r="A28" s="26" t="s">
        <v>40</v>
      </c>
      <c r="B28" s="31">
        <f>+B29</f>
        <v>-52918.8</v>
      </c>
      <c r="C28" s="31">
        <f>+C29</f>
        <v>-45733.6</v>
      </c>
      <c r="D28" s="31">
        <f aca="true" t="shared" si="7" ref="D28:O28">+D29</f>
        <v>-39516.4</v>
      </c>
      <c r="E28" s="31">
        <f t="shared" si="7"/>
        <v>-6485.6</v>
      </c>
      <c r="F28" s="31">
        <f t="shared" si="7"/>
        <v>-26716.8</v>
      </c>
      <c r="G28" s="31">
        <f t="shared" si="7"/>
        <v>-44853.6</v>
      </c>
      <c r="H28" s="31">
        <f t="shared" si="7"/>
        <v>-8923.2</v>
      </c>
      <c r="I28" s="31">
        <f t="shared" si="7"/>
        <v>-45408</v>
      </c>
      <c r="J28" s="31">
        <f t="shared" si="7"/>
        <v>-39168.8</v>
      </c>
      <c r="K28" s="31">
        <f t="shared" si="7"/>
        <v>-36300</v>
      </c>
      <c r="L28" s="31">
        <f t="shared" si="7"/>
        <v>-29202.8</v>
      </c>
      <c r="M28" s="31">
        <f t="shared" si="7"/>
        <v>-12900.8</v>
      </c>
      <c r="N28" s="31">
        <f t="shared" si="7"/>
        <v>-12887.6</v>
      </c>
      <c r="O28" s="31">
        <f t="shared" si="7"/>
        <v>-401015.99999999994</v>
      </c>
    </row>
    <row r="29" spans="1:26" ht="18.75" customHeight="1">
      <c r="A29" s="27" t="s">
        <v>41</v>
      </c>
      <c r="B29" s="16">
        <f>ROUND((-B9)*$G$3,2)</f>
        <v>-52918.8</v>
      </c>
      <c r="C29" s="16">
        <f aca="true" t="shared" si="8" ref="C29:N29">ROUND((-C9)*$G$3,2)</f>
        <v>-45733.6</v>
      </c>
      <c r="D29" s="16">
        <f t="shared" si="8"/>
        <v>-39516.4</v>
      </c>
      <c r="E29" s="16">
        <f t="shared" si="8"/>
        <v>-6485.6</v>
      </c>
      <c r="F29" s="16">
        <f t="shared" si="8"/>
        <v>-26716.8</v>
      </c>
      <c r="G29" s="16">
        <f t="shared" si="8"/>
        <v>-44853.6</v>
      </c>
      <c r="H29" s="16">
        <f t="shared" si="8"/>
        <v>-8923.2</v>
      </c>
      <c r="I29" s="16">
        <f t="shared" si="8"/>
        <v>-45408</v>
      </c>
      <c r="J29" s="16">
        <f t="shared" si="8"/>
        <v>-39168.8</v>
      </c>
      <c r="K29" s="16">
        <f t="shared" si="8"/>
        <v>-36300</v>
      </c>
      <c r="L29" s="16">
        <f t="shared" si="8"/>
        <v>-29202.8</v>
      </c>
      <c r="M29" s="16">
        <f t="shared" si="8"/>
        <v>-12900.8</v>
      </c>
      <c r="N29" s="16">
        <f t="shared" si="8"/>
        <v>-12887.6</v>
      </c>
      <c r="O29" s="32">
        <f aca="true" t="shared" si="9" ref="O29:O46">SUM(B29:N29)</f>
        <v>-401015.99999999994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74883.82</v>
      </c>
      <c r="C41" s="35">
        <v>53497.97</v>
      </c>
      <c r="D41" s="35">
        <v>12993.62</v>
      </c>
      <c r="E41" s="35">
        <v>11774.18</v>
      </c>
      <c r="F41" s="35">
        <v>16411.22</v>
      </c>
      <c r="G41" s="35">
        <v>53362.33</v>
      </c>
      <c r="H41" s="35">
        <v>1194.78</v>
      </c>
      <c r="I41" s="35">
        <v>27193.49</v>
      </c>
      <c r="J41" s="35">
        <v>19626.19</v>
      </c>
      <c r="K41" s="35">
        <v>33685.69</v>
      </c>
      <c r="L41" s="35">
        <v>57685.9</v>
      </c>
      <c r="M41" s="35">
        <v>14219.43</v>
      </c>
      <c r="N41" s="35">
        <v>10594.33</v>
      </c>
      <c r="O41" s="33">
        <f t="shared" si="9"/>
        <v>387122.95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928956.8199999998</v>
      </c>
      <c r="C44" s="36">
        <f t="shared" si="11"/>
        <v>715314.88</v>
      </c>
      <c r="D44" s="36">
        <f t="shared" si="11"/>
        <v>529010.85</v>
      </c>
      <c r="E44" s="36">
        <f t="shared" si="11"/>
        <v>175596.61000000002</v>
      </c>
      <c r="F44" s="36">
        <f t="shared" si="11"/>
        <v>636664.6900000001</v>
      </c>
      <c r="G44" s="36">
        <f t="shared" si="11"/>
        <v>865926.58</v>
      </c>
      <c r="H44" s="36">
        <f t="shared" si="11"/>
        <v>163367.99999999997</v>
      </c>
      <c r="I44" s="36">
        <f t="shared" si="11"/>
        <v>659738.17</v>
      </c>
      <c r="J44" s="36">
        <f t="shared" si="11"/>
        <v>635716.63</v>
      </c>
      <c r="K44" s="36">
        <f t="shared" si="11"/>
        <v>802065.8800000001</v>
      </c>
      <c r="L44" s="36">
        <f t="shared" si="11"/>
        <v>769345.87</v>
      </c>
      <c r="M44" s="36">
        <f t="shared" si="11"/>
        <v>327125.92000000004</v>
      </c>
      <c r="N44" s="36">
        <f t="shared" si="11"/>
        <v>214614.05000000002</v>
      </c>
      <c r="O44" s="36">
        <f>SUM(B44:N44)</f>
        <v>7423444.949999999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928956.8200000001</v>
      </c>
      <c r="C50" s="51">
        <f t="shared" si="12"/>
        <v>715314.87</v>
      </c>
      <c r="D50" s="51">
        <f t="shared" si="12"/>
        <v>529010.85</v>
      </c>
      <c r="E50" s="51">
        <f t="shared" si="12"/>
        <v>175596.61</v>
      </c>
      <c r="F50" s="51">
        <f t="shared" si="12"/>
        <v>636664.69</v>
      </c>
      <c r="G50" s="51">
        <f t="shared" si="12"/>
        <v>865926.59</v>
      </c>
      <c r="H50" s="51">
        <f t="shared" si="12"/>
        <v>163368</v>
      </c>
      <c r="I50" s="51">
        <f t="shared" si="12"/>
        <v>659738.18</v>
      </c>
      <c r="J50" s="51">
        <f t="shared" si="12"/>
        <v>635716.64</v>
      </c>
      <c r="K50" s="51">
        <f t="shared" si="12"/>
        <v>802065.88</v>
      </c>
      <c r="L50" s="51">
        <f t="shared" si="12"/>
        <v>769345.87</v>
      </c>
      <c r="M50" s="51">
        <f t="shared" si="12"/>
        <v>327125.92</v>
      </c>
      <c r="N50" s="51">
        <f t="shared" si="12"/>
        <v>214614.04</v>
      </c>
      <c r="O50" s="36">
        <f t="shared" si="12"/>
        <v>7423444.959999999</v>
      </c>
      <c r="Q50"/>
    </row>
    <row r="51" spans="1:18" ht="18.75" customHeight="1">
      <c r="A51" s="26" t="s">
        <v>57</v>
      </c>
      <c r="B51" s="51">
        <v>777250.62</v>
      </c>
      <c r="C51" s="51">
        <v>525187.22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1302437.8399999999</v>
      </c>
      <c r="P51"/>
      <c r="Q51"/>
      <c r="R51" s="43"/>
    </row>
    <row r="52" spans="1:16" ht="18.75" customHeight="1">
      <c r="A52" s="26" t="s">
        <v>58</v>
      </c>
      <c r="B52" s="51">
        <v>151706.2</v>
      </c>
      <c r="C52" s="51">
        <v>190127.65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341833.85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529010.85</v>
      </c>
      <c r="E53" s="52">
        <v>0</v>
      </c>
      <c r="F53" s="52">
        <v>0</v>
      </c>
      <c r="G53" s="52">
        <v>0</v>
      </c>
      <c r="H53" s="51">
        <v>163368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692378.85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175596.61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175596.61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636664.69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636664.69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865926.59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865926.59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659738.18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659738.18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635716.64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635716.64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802065.88</v>
      </c>
      <c r="L59" s="31">
        <v>769345.87</v>
      </c>
      <c r="M59" s="52">
        <v>0</v>
      </c>
      <c r="N59" s="52">
        <v>0</v>
      </c>
      <c r="O59" s="36">
        <f t="shared" si="13"/>
        <v>1571411.75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327125.92</v>
      </c>
      <c r="N60" s="52">
        <v>0</v>
      </c>
      <c r="O60" s="36">
        <f t="shared" si="13"/>
        <v>327125.92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214614.04</v>
      </c>
      <c r="O61" s="55">
        <f t="shared" si="13"/>
        <v>214614.04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2020-07-30T21:23:13Z</dcterms:modified>
  <cp:category/>
  <cp:version/>
  <cp:contentType/>
  <cp:contentStatus/>
</cp:coreProperties>
</file>