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<sst xmlns="http://schemas.openxmlformats.org/spreadsheetml/2006/main" count="79" uniqueCount="76">
  <si>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</si>
  <si>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</si>
  <si>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</si>
  <si>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</si>
  <si>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</si>
  <si>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</si>
  <si>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</si>
  <si>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</si>
  <si>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</si>
  <si>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</si>
  <si>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</si>
  <si>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</si>
  <si>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</si>
  <si>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</si>
  <si>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</si>
  <si>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</si>
  <si>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</si>
  <si>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</si>
  <si>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</si>
  <si>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</si>
  <si>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</si>
  <si>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</si>
  <si>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</si>
  <si>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</si>
  <si>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</si>
  <si>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</si>
  <si>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</si>
  <si>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</si>
  <si>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</si>
  <si>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</si>
  <si>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</si>
  <si>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</si>
  <si>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</si>
  <si>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</si>
  <si>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</si>
  <si>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</si>
  <si>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</si>
  <si>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</si>
  <si>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</si>
  <si>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</si>
  <si>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</si>
  <si>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</si>
  <si>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</si>
  <si>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</si>
  <si>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</si>
  <si>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</si>
  <si>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</si>
  <si>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</si>
  <si>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</si>
  <si>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</si>
  <si>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</si>
  <si>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</si>
  <si>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</si>
  <si>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</si>
  <si>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</si>
  <si>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</si>
  <si>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</si>
  <si>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</si>
  <si>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</si>
  <si>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</si>
  <si>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</si>
  <si>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</si>
  <si>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</si>
  <si>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</si>
  <si>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</si>
  <si>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</si>
  <si>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</si>
  <si>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</si>
  <si>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</si>
  <si>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</si>
  <si>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</si>
  <si>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</si>
  <si>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</si>
  <si>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</si>
  <si>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</si>
  <si>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20/07/20 - VENCIMENTO 27/07/20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</si>
</sst>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236735</v>
      </c>
      <c r="C7" s="9">
        <f t="shared" si="0"/>
        <v>168044</v>
      </c>
      <c r="D7" s="9">
        <f t="shared" si="0"/>
        <v>189055</v>
      </c>
      <c r="E7" s="9">
        <f t="shared" si="0"/>
        <v>39371</v>
      </c>
      <c r="F7" s="9">
        <f t="shared" si="0"/>
        <v>134925</v>
      </c>
      <c r="G7" s="9">
        <f t="shared" si="0"/>
        <v>202090</v>
      </c>
      <c r="H7" s="9">
        <f t="shared" si="0"/>
        <v>35359</v>
      </c>
      <c r="I7" s="9">
        <f t="shared" si="0"/>
        <v>156907</v>
      </c>
      <c r="J7" s="9">
        <f t="shared" si="0"/>
        <v>152835</v>
      </c>
      <c r="K7" s="9">
        <f t="shared" si="0"/>
        <v>211298</v>
      </c>
      <c r="L7" s="9">
        <f t="shared" si="0"/>
        <v>169154</v>
      </c>
      <c r="M7" s="9">
        <f t="shared" si="0"/>
        <v>68399</v>
      </c>
      <c r="N7" s="9">
        <f t="shared" si="0"/>
        <v>48720</v>
      </c>
      <c r="O7" s="9">
        <f t="shared" si="0"/>
        <v>1812892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11387</v>
      </c>
      <c r="C8" s="11">
        <f t="shared" si="1"/>
        <v>10361</v>
      </c>
      <c r="D8" s="11">
        <f t="shared" si="1"/>
        <v>8631</v>
      </c>
      <c r="E8" s="11">
        <f t="shared" si="1"/>
        <v>1495</v>
      </c>
      <c r="F8" s="11">
        <f t="shared" si="1"/>
        <v>5802</v>
      </c>
      <c r="G8" s="11">
        <f t="shared" si="1"/>
        <v>9372</v>
      </c>
      <c r="H8" s="11">
        <f t="shared" si="1"/>
        <v>2017</v>
      </c>
      <c r="I8" s="11">
        <f t="shared" si="1"/>
        <v>9499</v>
      </c>
      <c r="J8" s="11">
        <f t="shared" si="1"/>
        <v>8535</v>
      </c>
      <c r="K8" s="11">
        <f t="shared" si="1"/>
        <v>7814</v>
      </c>
      <c r="L8" s="11">
        <f t="shared" si="1"/>
        <v>6749</v>
      </c>
      <c r="M8" s="11">
        <f t="shared" si="1"/>
        <v>2849</v>
      </c>
      <c r="N8" s="11">
        <f t="shared" si="1"/>
        <v>2953</v>
      </c>
      <c r="O8" s="11">
        <f t="shared" si="1"/>
        <v>87464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11387</v>
      </c>
      <c r="C9" s="11">
        <v>10361</v>
      </c>
      <c r="D9" s="11">
        <v>8631</v>
      </c>
      <c r="E9" s="11">
        <v>1495</v>
      </c>
      <c r="F9" s="11">
        <v>5802</v>
      </c>
      <c r="G9" s="11">
        <v>9372</v>
      </c>
      <c r="H9" s="11">
        <v>2006</v>
      </c>
      <c r="I9" s="11">
        <v>9498</v>
      </c>
      <c r="J9" s="11">
        <v>8535</v>
      </c>
      <c r="K9" s="11">
        <v>7809</v>
      </c>
      <c r="L9" s="11">
        <v>6749</v>
      </c>
      <c r="M9" s="11">
        <v>2847</v>
      </c>
      <c r="N9" s="11">
        <v>2953</v>
      </c>
      <c r="O9" s="11">
        <f>SUM(B9:N9)</f>
        <v>87445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1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225348</v>
      </c>
      <c r="C11" s="13">
        <v>157683</v>
      </c>
      <c r="D11" s="13">
        <v>180424</v>
      </c>
      <c r="E11" s="13">
        <v>37876</v>
      </c>
      <c r="F11" s="13">
        <v>129123</v>
      </c>
      <c r="G11" s="13">
        <v>192718</v>
      </c>
      <c r="H11" s="13">
        <v>33342</v>
      </c>
      <c r="I11" s="13">
        <v>147408</v>
      </c>
      <c r="J11" s="13">
        <v>144300</v>
      </c>
      <c r="K11" s="13">
        <v>203484</v>
      </c>
      <c r="L11" s="13">
        <v>162405</v>
      </c>
      <c r="M11" s="13">
        <v>65550</v>
      </c>
      <c r="N11" s="13">
        <v>45767</v>
      </c>
      <c r="O11" s="11">
        <f>SUM(B11:N11)</f>
        <v>1725428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1.655472815764684</v>
      </c>
      <c r="C15" s="19">
        <v>1.713194466543201</v>
      </c>
      <c r="D15" s="19">
        <v>1.466802232696753</v>
      </c>
      <c r="E15" s="19">
        <v>1.206335585370328</v>
      </c>
      <c r="F15" s="19">
        <v>2.008662870383665</v>
      </c>
      <c r="G15" s="19">
        <v>2.20927129495113</v>
      </c>
      <c r="H15" s="19">
        <v>1.86131036525277</v>
      </c>
      <c r="I15" s="19">
        <v>1.749126615405075</v>
      </c>
      <c r="J15" s="19">
        <v>1.811379334214227</v>
      </c>
      <c r="K15" s="19">
        <v>1.651827555545086</v>
      </c>
      <c r="L15" s="19">
        <v>1.679303664368599</v>
      </c>
      <c r="M15" s="19">
        <v>1.577930396093091</v>
      </c>
      <c r="N15" s="19">
        <v>1.694850082455917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901803.4699999999</v>
      </c>
      <c r="C17" s="24">
        <f aca="true" t="shared" si="2" ref="C17:N17">C18+C19+C20+C21+C22+C23+C24+C25</f>
        <v>692379.59</v>
      </c>
      <c r="D17" s="24">
        <f t="shared" si="2"/>
        <v>554444.25</v>
      </c>
      <c r="E17" s="24">
        <f t="shared" si="2"/>
        <v>167946.82</v>
      </c>
      <c r="F17" s="24">
        <f t="shared" si="2"/>
        <v>634132.41</v>
      </c>
      <c r="G17" s="24">
        <f t="shared" si="2"/>
        <v>858956.86</v>
      </c>
      <c r="H17" s="24">
        <f t="shared" si="2"/>
        <v>165132.99999999997</v>
      </c>
      <c r="I17" s="24">
        <f t="shared" si="2"/>
        <v>648344.49</v>
      </c>
      <c r="J17" s="24">
        <f t="shared" si="2"/>
        <v>649453.64</v>
      </c>
      <c r="K17" s="24">
        <f t="shared" si="2"/>
        <v>792018.7000000001</v>
      </c>
      <c r="L17" s="24">
        <f t="shared" si="2"/>
        <v>736780.69</v>
      </c>
      <c r="M17" s="24">
        <f t="shared" si="2"/>
        <v>338804.74000000005</v>
      </c>
      <c r="N17" s="24">
        <f t="shared" si="2"/>
        <v>218047.78999999998</v>
      </c>
      <c r="O17" s="24">
        <f>O18+O19+O20+O21+O22+O23+O24+O25</f>
        <v>7358246.45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528913.34</v>
      </c>
      <c r="C18" s="30">
        <f t="shared" si="3"/>
        <v>387761.53</v>
      </c>
      <c r="D18" s="30">
        <f t="shared" si="3"/>
        <v>382496.08</v>
      </c>
      <c r="E18" s="30">
        <f t="shared" si="3"/>
        <v>136266.97</v>
      </c>
      <c r="F18" s="30">
        <f t="shared" si="3"/>
        <v>316291.19</v>
      </c>
      <c r="G18" s="30">
        <f t="shared" si="3"/>
        <v>389447.64</v>
      </c>
      <c r="H18" s="30">
        <f t="shared" si="3"/>
        <v>91364.12</v>
      </c>
      <c r="I18" s="30">
        <f t="shared" si="3"/>
        <v>359191.5</v>
      </c>
      <c r="J18" s="30">
        <f t="shared" si="3"/>
        <v>352147.12</v>
      </c>
      <c r="K18" s="30">
        <f t="shared" si="3"/>
        <v>460502.86</v>
      </c>
      <c r="L18" s="30">
        <f t="shared" si="3"/>
        <v>419569.58</v>
      </c>
      <c r="M18" s="30">
        <f t="shared" si="3"/>
        <v>195997.33</v>
      </c>
      <c r="N18" s="30">
        <f t="shared" si="3"/>
        <v>126165.31</v>
      </c>
      <c r="O18" s="30">
        <f aca="true" t="shared" si="4" ref="O18:O25">SUM(B18:N18)</f>
        <v>4146114.5700000003</v>
      </c>
    </row>
    <row r="19" spans="1:23" ht="18.75" customHeight="1">
      <c r="A19" s="26" t="s">
        <v>35</v>
      </c>
      <c r="B19" s="30">
        <f>IF(B15&lt;&gt;0,ROUND((B15-1)*B18,2),0)</f>
        <v>346688.32</v>
      </c>
      <c r="C19" s="30">
        <f aca="true" t="shared" si="5" ref="C19:N19">IF(C15&lt;&gt;0,ROUND((C15-1)*C18,2),0)</f>
        <v>276549.38</v>
      </c>
      <c r="D19" s="30">
        <f t="shared" si="5"/>
        <v>178550.02</v>
      </c>
      <c r="E19" s="30">
        <f t="shared" si="5"/>
        <v>28116.73</v>
      </c>
      <c r="F19" s="30">
        <f t="shared" si="5"/>
        <v>319031.18</v>
      </c>
      <c r="G19" s="30">
        <f t="shared" si="5"/>
        <v>470947.85</v>
      </c>
      <c r="H19" s="30">
        <f t="shared" si="5"/>
        <v>78692.86</v>
      </c>
      <c r="I19" s="30">
        <f t="shared" si="5"/>
        <v>269079.91</v>
      </c>
      <c r="J19" s="30">
        <f t="shared" si="5"/>
        <v>285724.9</v>
      </c>
      <c r="K19" s="30">
        <f t="shared" si="5"/>
        <v>300168.45</v>
      </c>
      <c r="L19" s="30">
        <f t="shared" si="5"/>
        <v>285015.15</v>
      </c>
      <c r="M19" s="30">
        <f t="shared" si="5"/>
        <v>113272.81</v>
      </c>
      <c r="N19" s="30">
        <f t="shared" si="5"/>
        <v>87665.98</v>
      </c>
      <c r="O19" s="30">
        <f t="shared" si="4"/>
        <v>3039503.54</v>
      </c>
      <c r="W19" s="62"/>
    </row>
    <row r="20" spans="1:15" ht="18.75" customHeight="1">
      <c r="A20" s="26" t="s">
        <v>36</v>
      </c>
      <c r="B20" s="30">
        <v>30917.59</v>
      </c>
      <c r="C20" s="30">
        <v>23232.39</v>
      </c>
      <c r="D20" s="30">
        <v>10516.81</v>
      </c>
      <c r="E20" s="30">
        <v>4839.27</v>
      </c>
      <c r="F20" s="30">
        <v>13791.83</v>
      </c>
      <c r="G20" s="30">
        <v>21214.24</v>
      </c>
      <c r="H20" s="30">
        <v>3377.15</v>
      </c>
      <c r="I20" s="30">
        <v>13734.5</v>
      </c>
      <c r="J20" s="30">
        <v>21317.64</v>
      </c>
      <c r="K20" s="30">
        <v>30705.67</v>
      </c>
      <c r="L20" s="30">
        <v>29414.96</v>
      </c>
      <c r="M20" s="30">
        <v>18752.32</v>
      </c>
      <c r="N20" s="30">
        <v>6117.26</v>
      </c>
      <c r="O20" s="30">
        <f t="shared" si="4"/>
        <v>227931.62999999998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-152.78</v>
      </c>
      <c r="C23" s="30">
        <v>-525.91</v>
      </c>
      <c r="D23" s="30">
        <v>-2984.28</v>
      </c>
      <c r="E23" s="30">
        <v>-71.87</v>
      </c>
      <c r="F23" s="30">
        <v>-622.96</v>
      </c>
      <c r="G23" s="30">
        <v>-672.24</v>
      </c>
      <c r="H23" s="30">
        <v>-1384.65</v>
      </c>
      <c r="I23" s="30">
        <v>-837.76</v>
      </c>
      <c r="J23" s="30">
        <v>-1080.66</v>
      </c>
      <c r="K23" s="30">
        <v>0</v>
      </c>
      <c r="L23" s="30">
        <v>-303.76</v>
      </c>
      <c r="M23" s="30">
        <v>-68.35</v>
      </c>
      <c r="N23" s="30">
        <v>-131.3</v>
      </c>
      <c r="O23" s="30">
        <f t="shared" si="4"/>
        <v>-8836.52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-43462.51</v>
      </c>
      <c r="C24" s="30">
        <v>-31762.56</v>
      </c>
      <c r="D24" s="30">
        <v>-26950.85</v>
      </c>
      <c r="E24" s="30">
        <v>-8088.43</v>
      </c>
      <c r="F24" s="30">
        <v>-30252.47</v>
      </c>
      <c r="G24" s="30">
        <v>-39244.92</v>
      </c>
      <c r="H24" s="30">
        <v>-6916.48</v>
      </c>
      <c r="I24" s="30">
        <v>-29458.08</v>
      </c>
      <c r="J24" s="30">
        <v>-30717</v>
      </c>
      <c r="K24" s="30">
        <v>-36465.64</v>
      </c>
      <c r="L24" s="30">
        <v>-33958.62</v>
      </c>
      <c r="M24" s="30">
        <v>-14850.39</v>
      </c>
      <c r="N24" s="30">
        <v>-10350.45</v>
      </c>
      <c r="O24" s="30">
        <f t="shared" si="4"/>
        <v>-342478.4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36251.79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284096.89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-50102.8</v>
      </c>
      <c r="C27" s="30">
        <f>+C28+C30+C41+C42+C45-C46</f>
        <v>-45588.4</v>
      </c>
      <c r="D27" s="30">
        <f t="shared" si="6"/>
        <v>-37976.4</v>
      </c>
      <c r="E27" s="30">
        <f t="shared" si="6"/>
        <v>-6578</v>
      </c>
      <c r="F27" s="30">
        <f t="shared" si="6"/>
        <v>-27550.8</v>
      </c>
      <c r="G27" s="30">
        <f t="shared" si="6"/>
        <v>-41236.8</v>
      </c>
      <c r="H27" s="30">
        <f t="shared" si="6"/>
        <v>-8826.4</v>
      </c>
      <c r="I27" s="30">
        <f t="shared" si="6"/>
        <v>-42465.2</v>
      </c>
      <c r="J27" s="30">
        <f t="shared" si="6"/>
        <v>-40519.6</v>
      </c>
      <c r="K27" s="30">
        <f t="shared" si="6"/>
        <v>-34359.6</v>
      </c>
      <c r="L27" s="30">
        <f t="shared" si="6"/>
        <v>-29695.6</v>
      </c>
      <c r="M27" s="30">
        <f t="shared" si="6"/>
        <v>-13133.4</v>
      </c>
      <c r="N27" s="30">
        <f t="shared" si="6"/>
        <v>-12993.2</v>
      </c>
      <c r="O27" s="30">
        <f t="shared" si="6"/>
        <v>-391026.19999999995</v>
      </c>
    </row>
    <row r="28" spans="1:15" ht="18.75" customHeight="1">
      <c r="A28" s="26" t="s">
        <v>40</v>
      </c>
      <c r="B28" s="31">
        <f>+B29</f>
        <v>-50102.8</v>
      </c>
      <c r="C28" s="31">
        <f>+C29</f>
        <v>-45588.4</v>
      </c>
      <c r="D28" s="31">
        <f aca="true" t="shared" si="7" ref="D28:O28">+D29</f>
        <v>-37976.4</v>
      </c>
      <c r="E28" s="31">
        <f t="shared" si="7"/>
        <v>-6578</v>
      </c>
      <c r="F28" s="31">
        <f t="shared" si="7"/>
        <v>-25528.8</v>
      </c>
      <c r="G28" s="31">
        <f t="shared" si="7"/>
        <v>-41236.8</v>
      </c>
      <c r="H28" s="31">
        <f t="shared" si="7"/>
        <v>-8826.4</v>
      </c>
      <c r="I28" s="31">
        <f t="shared" si="7"/>
        <v>-41791.2</v>
      </c>
      <c r="J28" s="31">
        <f t="shared" si="7"/>
        <v>-37554</v>
      </c>
      <c r="K28" s="31">
        <f t="shared" si="7"/>
        <v>-34359.6</v>
      </c>
      <c r="L28" s="31">
        <f t="shared" si="7"/>
        <v>-29695.6</v>
      </c>
      <c r="M28" s="31">
        <f t="shared" si="7"/>
        <v>-12526.8</v>
      </c>
      <c r="N28" s="31">
        <f t="shared" si="7"/>
        <v>-12993.2</v>
      </c>
      <c r="O28" s="31">
        <f t="shared" si="7"/>
        <v>-384757.99999999994</v>
      </c>
    </row>
    <row r="29" spans="1:26" ht="18.75" customHeight="1">
      <c r="A29" s="27" t="s">
        <v>41</v>
      </c>
      <c r="B29" s="16">
        <f>ROUND((-B9)*$G$3,2)</f>
        <v>-50102.8</v>
      </c>
      <c r="C29" s="16">
        <f aca="true" t="shared" si="8" ref="C29:N29">ROUND((-C9)*$G$3,2)</f>
        <v>-45588.4</v>
      </c>
      <c r="D29" s="16">
        <f t="shared" si="8"/>
        <v>-37976.4</v>
      </c>
      <c r="E29" s="16">
        <f t="shared" si="8"/>
        <v>-6578</v>
      </c>
      <c r="F29" s="16">
        <f t="shared" si="8"/>
        <v>-25528.8</v>
      </c>
      <c r="G29" s="16">
        <f t="shared" si="8"/>
        <v>-41236.8</v>
      </c>
      <c r="H29" s="16">
        <f t="shared" si="8"/>
        <v>-8826.4</v>
      </c>
      <c r="I29" s="16">
        <f t="shared" si="8"/>
        <v>-41791.2</v>
      </c>
      <c r="J29" s="16">
        <f t="shared" si="8"/>
        <v>-37554</v>
      </c>
      <c r="K29" s="16">
        <f t="shared" si="8"/>
        <v>-34359.6</v>
      </c>
      <c r="L29" s="16">
        <f t="shared" si="8"/>
        <v>-29695.6</v>
      </c>
      <c r="M29" s="16">
        <f t="shared" si="8"/>
        <v>-12526.8</v>
      </c>
      <c r="N29" s="16">
        <f t="shared" si="8"/>
        <v>-12993.2</v>
      </c>
      <c r="O29" s="32">
        <f aca="true" t="shared" si="9" ref="O29:O46">SUM(B29:N29)</f>
        <v>-384757.99999999994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-2022</v>
      </c>
      <c r="G30" s="31">
        <f t="shared" si="10"/>
        <v>0</v>
      </c>
      <c r="H30" s="31">
        <f t="shared" si="10"/>
        <v>0</v>
      </c>
      <c r="I30" s="31">
        <f t="shared" si="10"/>
        <v>-674</v>
      </c>
      <c r="J30" s="31">
        <f t="shared" si="10"/>
        <v>-2965.6</v>
      </c>
      <c r="K30" s="31">
        <f t="shared" si="10"/>
        <v>0</v>
      </c>
      <c r="L30" s="31">
        <f t="shared" si="10"/>
        <v>0</v>
      </c>
      <c r="M30" s="31">
        <f t="shared" si="10"/>
        <v>-606.6</v>
      </c>
      <c r="N30" s="31">
        <f t="shared" si="10"/>
        <v>0</v>
      </c>
      <c r="O30" s="31">
        <f t="shared" si="10"/>
        <v>-6268.200000000001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-2022</v>
      </c>
      <c r="G35" s="33">
        <v>0</v>
      </c>
      <c r="H35" s="33">
        <v>0</v>
      </c>
      <c r="I35" s="33">
        <v>-674</v>
      </c>
      <c r="J35" s="33">
        <v>-2965.6</v>
      </c>
      <c r="K35" s="33">
        <v>0</v>
      </c>
      <c r="L35" s="33">
        <v>0</v>
      </c>
      <c r="M35" s="33">
        <v>-606.6</v>
      </c>
      <c r="N35" s="33">
        <v>0</v>
      </c>
      <c r="O35" s="33">
        <f t="shared" si="9"/>
        <v>-6268.200000000001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851700.6699999998</v>
      </c>
      <c r="C44" s="36">
        <f t="shared" si="11"/>
        <v>646791.19</v>
      </c>
      <c r="D44" s="36">
        <f t="shared" si="11"/>
        <v>516467.85</v>
      </c>
      <c r="E44" s="36">
        <f t="shared" si="11"/>
        <v>161368.82</v>
      </c>
      <c r="F44" s="36">
        <f t="shared" si="11"/>
        <v>606581.61</v>
      </c>
      <c r="G44" s="36">
        <f t="shared" si="11"/>
        <v>817720.0599999999</v>
      </c>
      <c r="H44" s="36">
        <f t="shared" si="11"/>
        <v>156306.59999999998</v>
      </c>
      <c r="I44" s="36">
        <f t="shared" si="11"/>
        <v>605879.29</v>
      </c>
      <c r="J44" s="36">
        <f t="shared" si="11"/>
        <v>608934.04</v>
      </c>
      <c r="K44" s="36">
        <f t="shared" si="11"/>
        <v>757659.1000000001</v>
      </c>
      <c r="L44" s="36">
        <f t="shared" si="11"/>
        <v>707085.09</v>
      </c>
      <c r="M44" s="36">
        <f t="shared" si="11"/>
        <v>325671.34</v>
      </c>
      <c r="N44" s="36">
        <f t="shared" si="11"/>
        <v>205054.58999999997</v>
      </c>
      <c r="O44" s="36">
        <f>SUM(B44:N44)</f>
        <v>6967220.25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851700.6599999999</v>
      </c>
      <c r="C50" s="51">
        <f t="shared" si="12"/>
        <v>646791.19</v>
      </c>
      <c r="D50" s="51">
        <f t="shared" si="12"/>
        <v>516467.85</v>
      </c>
      <c r="E50" s="51">
        <f t="shared" si="12"/>
        <v>161368.81</v>
      </c>
      <c r="F50" s="51">
        <f t="shared" si="12"/>
        <v>606581.6</v>
      </c>
      <c r="G50" s="51">
        <f t="shared" si="12"/>
        <v>817720.06</v>
      </c>
      <c r="H50" s="51">
        <f t="shared" si="12"/>
        <v>156306.6</v>
      </c>
      <c r="I50" s="51">
        <f t="shared" si="12"/>
        <v>605879.3</v>
      </c>
      <c r="J50" s="51">
        <f t="shared" si="12"/>
        <v>608934.04</v>
      </c>
      <c r="K50" s="51">
        <f t="shared" si="12"/>
        <v>757659.11</v>
      </c>
      <c r="L50" s="51">
        <f t="shared" si="12"/>
        <v>707085.1</v>
      </c>
      <c r="M50" s="51">
        <f t="shared" si="12"/>
        <v>325671.35</v>
      </c>
      <c r="N50" s="51">
        <f t="shared" si="12"/>
        <v>205054.59</v>
      </c>
      <c r="O50" s="36">
        <f t="shared" si="12"/>
        <v>6967220.26</v>
      </c>
      <c r="Q50"/>
    </row>
    <row r="51" spans="1:18" ht="18.75" customHeight="1">
      <c r="A51" s="26" t="s">
        <v>59</v>
      </c>
      <c r="B51" s="51">
        <v>713074.35</v>
      </c>
      <c r="C51" s="51">
        <v>475343.23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1188417.58</v>
      </c>
      <c r="P51"/>
      <c r="Q51"/>
      <c r="R51" s="43"/>
    </row>
    <row r="52" spans="1:16" ht="18.75" customHeight="1">
      <c r="A52" s="26" t="s">
        <v>60</v>
      </c>
      <c r="B52" s="51">
        <v>138626.31</v>
      </c>
      <c r="C52" s="51">
        <v>171447.96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310074.27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516467.85</v>
      </c>
      <c r="E53" s="52">
        <v>0</v>
      </c>
      <c r="F53" s="52">
        <v>0</v>
      </c>
      <c r="G53" s="52">
        <v>0</v>
      </c>
      <c r="H53" s="51">
        <v>156306.6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672774.45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161368.81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161368.81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606581.6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606581.6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817720.06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817720.06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605879.3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605879.3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608934.04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608934.04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757659.11</v>
      </c>
      <c r="L59" s="31">
        <v>707085.1</v>
      </c>
      <c r="M59" s="52">
        <v>0</v>
      </c>
      <c r="N59" s="52">
        <v>0</v>
      </c>
      <c r="O59" s="36">
        <f t="shared" si="13"/>
        <v>1464744.21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325671.35</v>
      </c>
      <c r="N60" s="52">
        <v>0</v>
      </c>
      <c r="O60" s="36">
        <f t="shared" si="13"/>
        <v>325671.35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205054.59</v>
      </c>
      <c r="O61" s="55">
        <f t="shared" si="13"/>
        <v>205054.59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2020-07-27T12:23:15Z</dcterms:modified>
  <cp:category/>
  <cp:version/>
  <cp:contentType/>
  <cp:contentStatus/>
</cp:coreProperties>
</file>