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<sst xmlns="http://schemas.openxmlformats.org/spreadsheetml/2006/main" count="79" uniqueCount="76">
  <si>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</si>
  <si>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</si>
  <si>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</si>
  <si>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</si>
  <si>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</si>
  <si>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</si>
  <si>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</si>
  <si>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</si>
  <si>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</si>
  <si>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</si>
  <si>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</si>
  <si>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</si>
  <si>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</si>
  <si>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</si>
  <si>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</si>
  <si>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</si>
  <si>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</si>
  <si>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</si>
  <si>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</si>
  <si>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</si>
  <si>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</si>
  <si>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</si>
  <si>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</si>
  <si>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</si>
  <si>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</si>
  <si>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</si>
  <si>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</si>
  <si>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</si>
  <si>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</si>
  <si>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</si>
  <si>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</si>
  <si>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</si>
  <si>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</si>
  <si>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</si>
  <si>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</si>
  <si>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</si>
  <si>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</si>
  <si>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</si>
  <si>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</si>
  <si>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</si>
  <si>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</si>
  <si>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</si>
  <si>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</si>
  <si>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</si>
  <si>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</si>
  <si>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</si>
  <si>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</si>
  <si>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</si>
  <si>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</si>
  <si>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</si>
  <si>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</si>
  <si>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</si>
  <si>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</si>
  <si>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</si>
  <si>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</si>
  <si>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</si>
  <si>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</si>
  <si>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</si>
  <si>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</si>
  <si>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</si>
  <si>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</si>
  <si>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</si>
  <si>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</si>
  <si>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</si>
  <si>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</si>
  <si>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</si>
  <si>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</si>
  <si>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</si>
  <si>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</si>
  <si>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</si>
  <si>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</si>
  <si>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</si>
  <si>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</si>
  <si>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</si>
  <si>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</si>
  <si>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19/07/20 - VENCIMENTO 24/07/20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</si>
</sst>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89935</v>
      </c>
      <c r="C7" s="9">
        <f t="shared" si="0"/>
        <v>57558</v>
      </c>
      <c r="D7" s="9">
        <f t="shared" si="0"/>
        <v>71660</v>
      </c>
      <c r="E7" s="9">
        <f t="shared" si="0"/>
        <v>13322</v>
      </c>
      <c r="F7" s="9">
        <f t="shared" si="0"/>
        <v>52929</v>
      </c>
      <c r="G7" s="9">
        <f t="shared" si="0"/>
        <v>69530</v>
      </c>
      <c r="H7" s="9">
        <f t="shared" si="0"/>
        <v>9242</v>
      </c>
      <c r="I7" s="9">
        <f t="shared" si="0"/>
        <v>56523</v>
      </c>
      <c r="J7" s="9">
        <f t="shared" si="0"/>
        <v>59935</v>
      </c>
      <c r="K7" s="9">
        <f t="shared" si="0"/>
        <v>84319</v>
      </c>
      <c r="L7" s="9">
        <f t="shared" si="0"/>
        <v>70168</v>
      </c>
      <c r="M7" s="9">
        <f t="shared" si="0"/>
        <v>23824</v>
      </c>
      <c r="N7" s="9">
        <f t="shared" si="0"/>
        <v>14316</v>
      </c>
      <c r="O7" s="9">
        <f t="shared" si="0"/>
        <v>673261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6119</v>
      </c>
      <c r="C8" s="11">
        <f t="shared" si="1"/>
        <v>4587</v>
      </c>
      <c r="D8" s="11">
        <f t="shared" si="1"/>
        <v>4403</v>
      </c>
      <c r="E8" s="11">
        <f t="shared" si="1"/>
        <v>501</v>
      </c>
      <c r="F8" s="11">
        <f t="shared" si="1"/>
        <v>3234</v>
      </c>
      <c r="G8" s="11">
        <f t="shared" si="1"/>
        <v>4244</v>
      </c>
      <c r="H8" s="11">
        <f t="shared" si="1"/>
        <v>617</v>
      </c>
      <c r="I8" s="11">
        <f t="shared" si="1"/>
        <v>4404</v>
      </c>
      <c r="J8" s="11">
        <f t="shared" si="1"/>
        <v>4118</v>
      </c>
      <c r="K8" s="11">
        <f t="shared" si="1"/>
        <v>4389</v>
      </c>
      <c r="L8" s="11">
        <f t="shared" si="1"/>
        <v>3556</v>
      </c>
      <c r="M8" s="11">
        <f t="shared" si="1"/>
        <v>1044</v>
      </c>
      <c r="N8" s="11">
        <f t="shared" si="1"/>
        <v>827</v>
      </c>
      <c r="O8" s="11">
        <f t="shared" si="1"/>
        <v>42043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6119</v>
      </c>
      <c r="C9" s="11">
        <v>4587</v>
      </c>
      <c r="D9" s="11">
        <v>4403</v>
      </c>
      <c r="E9" s="11">
        <v>501</v>
      </c>
      <c r="F9" s="11">
        <v>3234</v>
      </c>
      <c r="G9" s="11">
        <v>4244</v>
      </c>
      <c r="H9" s="11">
        <v>613</v>
      </c>
      <c r="I9" s="11">
        <v>4401</v>
      </c>
      <c r="J9" s="11">
        <v>4118</v>
      </c>
      <c r="K9" s="11">
        <v>4387</v>
      </c>
      <c r="L9" s="11">
        <v>3556</v>
      </c>
      <c r="M9" s="11">
        <v>1042</v>
      </c>
      <c r="N9" s="11">
        <v>827</v>
      </c>
      <c r="O9" s="11">
        <f>SUM(B9:N9)</f>
        <v>42032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3</v>
      </c>
      <c r="J10" s="13">
        <v>0</v>
      </c>
      <c r="K10" s="13">
        <v>2</v>
      </c>
      <c r="L10" s="13">
        <v>0</v>
      </c>
      <c r="M10" s="13">
        <v>2</v>
      </c>
      <c r="N10" s="13">
        <v>0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83816</v>
      </c>
      <c r="C11" s="13">
        <v>52971</v>
      </c>
      <c r="D11" s="13">
        <v>67257</v>
      </c>
      <c r="E11" s="13">
        <v>12821</v>
      </c>
      <c r="F11" s="13">
        <v>49695</v>
      </c>
      <c r="G11" s="13">
        <v>65286</v>
      </c>
      <c r="H11" s="13">
        <v>8625</v>
      </c>
      <c r="I11" s="13">
        <v>52119</v>
      </c>
      <c r="J11" s="13">
        <v>55817</v>
      </c>
      <c r="K11" s="13">
        <v>79930</v>
      </c>
      <c r="L11" s="13">
        <v>66612</v>
      </c>
      <c r="M11" s="13">
        <v>22780</v>
      </c>
      <c r="N11" s="13">
        <v>13489</v>
      </c>
      <c r="O11" s="11">
        <f>SUM(B11:N11)</f>
        <v>631218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1.599737009160377</v>
      </c>
      <c r="C15" s="19">
        <v>1.671455848368816</v>
      </c>
      <c r="D15" s="19">
        <v>1.47292722257132</v>
      </c>
      <c r="E15" s="19">
        <v>1.204939714181519</v>
      </c>
      <c r="F15" s="19">
        <v>1.934466061620343</v>
      </c>
      <c r="G15" s="19">
        <v>2.010033948854937</v>
      </c>
      <c r="H15" s="19">
        <v>1.71621726228531</v>
      </c>
      <c r="I15" s="19">
        <v>1.633980320501894</v>
      </c>
      <c r="J15" s="19">
        <v>1.623552225446857</v>
      </c>
      <c r="K15" s="19">
        <v>1.583373335775457</v>
      </c>
      <c r="L15" s="19">
        <v>1.641994658102546</v>
      </c>
      <c r="M15" s="19">
        <v>1.515830389800331</v>
      </c>
      <c r="N15" s="19">
        <v>1.62973820608005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331276.62</v>
      </c>
      <c r="C17" s="24">
        <f aca="true" t="shared" si="2" ref="C17:N17">C18+C19+C20+C21+C22+C23+C24+C25</f>
        <v>238803.02</v>
      </c>
      <c r="D17" s="24">
        <f t="shared" si="2"/>
        <v>202816.59</v>
      </c>
      <c r="E17" s="24">
        <f t="shared" si="2"/>
        <v>56943.34</v>
      </c>
      <c r="F17" s="24">
        <f t="shared" si="2"/>
        <v>233211.83999999997</v>
      </c>
      <c r="G17" s="24">
        <f t="shared" si="2"/>
        <v>257462.46999999997</v>
      </c>
      <c r="H17" s="24">
        <f t="shared" si="2"/>
        <v>34497.07000000001</v>
      </c>
      <c r="I17" s="24">
        <f t="shared" si="2"/>
        <v>226774.7</v>
      </c>
      <c r="J17" s="24">
        <f t="shared" si="2"/>
        <v>223752.07</v>
      </c>
      <c r="K17" s="24">
        <f t="shared" si="2"/>
        <v>306674.24999999994</v>
      </c>
      <c r="L17" s="24">
        <f t="shared" si="2"/>
        <v>303696.63999999996</v>
      </c>
      <c r="M17" s="24">
        <f t="shared" si="2"/>
        <v>120431.94</v>
      </c>
      <c r="N17" s="24">
        <f t="shared" si="2"/>
        <v>61296.81</v>
      </c>
      <c r="O17" s="24">
        <f>O18+O19+O20+O21+O22+O23+O24+O25</f>
        <v>2597637.3600000003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200932.78</v>
      </c>
      <c r="C18" s="30">
        <f t="shared" si="3"/>
        <v>132815.09</v>
      </c>
      <c r="D18" s="30">
        <f t="shared" si="3"/>
        <v>144982.51</v>
      </c>
      <c r="E18" s="30">
        <f t="shared" si="3"/>
        <v>46108.77</v>
      </c>
      <c r="F18" s="30">
        <f t="shared" si="3"/>
        <v>124076.16</v>
      </c>
      <c r="G18" s="30">
        <f t="shared" si="3"/>
        <v>133991.26</v>
      </c>
      <c r="H18" s="30">
        <f t="shared" si="3"/>
        <v>23880.4</v>
      </c>
      <c r="I18" s="30">
        <f t="shared" si="3"/>
        <v>129392.45</v>
      </c>
      <c r="J18" s="30">
        <f t="shared" si="3"/>
        <v>138096.23</v>
      </c>
      <c r="K18" s="30">
        <f t="shared" si="3"/>
        <v>183764.83</v>
      </c>
      <c r="L18" s="30">
        <f t="shared" si="3"/>
        <v>174044.71</v>
      </c>
      <c r="M18" s="30">
        <f t="shared" si="3"/>
        <v>68267.67</v>
      </c>
      <c r="N18" s="30">
        <f t="shared" si="3"/>
        <v>37072.71</v>
      </c>
      <c r="O18" s="30">
        <f aca="true" t="shared" si="4" ref="O18:O25">SUM(B18:N18)</f>
        <v>1537425.57</v>
      </c>
    </row>
    <row r="19" spans="1:23" ht="18.75" customHeight="1">
      <c r="A19" s="26" t="s">
        <v>35</v>
      </c>
      <c r="B19" s="30">
        <f>IF(B15&lt;&gt;0,ROUND((B15-1)*B18,2),0)</f>
        <v>120506.82</v>
      </c>
      <c r="C19" s="30">
        <f aca="true" t="shared" si="5" ref="C19:N19">IF(C15&lt;&gt;0,ROUND((C15-1)*C18,2),0)</f>
        <v>89179.47</v>
      </c>
      <c r="D19" s="30">
        <f t="shared" si="5"/>
        <v>68566.18</v>
      </c>
      <c r="E19" s="30">
        <f t="shared" si="5"/>
        <v>9449.52</v>
      </c>
      <c r="F19" s="30">
        <f t="shared" si="5"/>
        <v>115944.96</v>
      </c>
      <c r="G19" s="30">
        <f t="shared" si="5"/>
        <v>135335.72</v>
      </c>
      <c r="H19" s="30">
        <f t="shared" si="5"/>
        <v>17103.55</v>
      </c>
      <c r="I19" s="30">
        <f t="shared" si="5"/>
        <v>82032.27</v>
      </c>
      <c r="J19" s="30">
        <f t="shared" si="5"/>
        <v>86110.21</v>
      </c>
      <c r="K19" s="30">
        <f t="shared" si="5"/>
        <v>107203.5</v>
      </c>
      <c r="L19" s="30">
        <f t="shared" si="5"/>
        <v>111735.77</v>
      </c>
      <c r="M19" s="30">
        <f t="shared" si="5"/>
        <v>35214.54</v>
      </c>
      <c r="N19" s="30">
        <f t="shared" si="5"/>
        <v>23346.1</v>
      </c>
      <c r="O19" s="30">
        <f t="shared" si="4"/>
        <v>1001728.6100000001</v>
      </c>
      <c r="W19" s="62"/>
    </row>
    <row r="20" spans="1:15" ht="18.75" customHeight="1">
      <c r="A20" s="26" t="s">
        <v>36</v>
      </c>
      <c r="B20" s="30">
        <v>15213.75</v>
      </c>
      <c r="C20" s="30">
        <v>12013.99</v>
      </c>
      <c r="D20" s="30">
        <v>6353.4</v>
      </c>
      <c r="E20" s="30">
        <v>2657.3</v>
      </c>
      <c r="F20" s="30">
        <v>8134.19</v>
      </c>
      <c r="G20" s="30">
        <v>11112.18</v>
      </c>
      <c r="H20" s="30">
        <v>1930.98</v>
      </c>
      <c r="I20" s="30">
        <v>8979.52</v>
      </c>
      <c r="J20" s="30">
        <v>9647.78</v>
      </c>
      <c r="K20" s="30">
        <v>16356.23</v>
      </c>
      <c r="L20" s="30">
        <v>16368.17</v>
      </c>
      <c r="M20" s="30">
        <v>6166.91</v>
      </c>
      <c r="N20" s="30">
        <v>2770.76</v>
      </c>
      <c r="O20" s="30">
        <f t="shared" si="4"/>
        <v>117705.16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0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0</v>
      </c>
      <c r="K21" s="30">
        <v>1323.86</v>
      </c>
      <c r="L21" s="30">
        <v>1323.86</v>
      </c>
      <c r="M21" s="30">
        <v>0</v>
      </c>
      <c r="N21" s="30">
        <v>1323.86</v>
      </c>
      <c r="O21" s="30">
        <f t="shared" si="4"/>
        <v>11914.74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-305.56</v>
      </c>
      <c r="C23" s="30">
        <v>-976.69</v>
      </c>
      <c r="D23" s="30">
        <v>-2678.2</v>
      </c>
      <c r="E23" s="30">
        <v>0</v>
      </c>
      <c r="F23" s="30">
        <v>-311.48</v>
      </c>
      <c r="G23" s="30">
        <v>-2436.87</v>
      </c>
      <c r="H23" s="30">
        <v>-2117.7</v>
      </c>
      <c r="I23" s="30">
        <v>-533.12</v>
      </c>
      <c r="J23" s="30">
        <v>-4245.45</v>
      </c>
      <c r="K23" s="30">
        <v>-816.72</v>
      </c>
      <c r="L23" s="30">
        <v>-379.7</v>
      </c>
      <c r="M23" s="30">
        <v>0</v>
      </c>
      <c r="N23" s="30">
        <v>-393.9</v>
      </c>
      <c r="O23" s="30">
        <f t="shared" si="4"/>
        <v>-15195.39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-43326.05</v>
      </c>
      <c r="C24" s="30">
        <v>-31353.6</v>
      </c>
      <c r="D24" s="30">
        <v>-27223.77</v>
      </c>
      <c r="E24" s="30">
        <v>-8156.4</v>
      </c>
      <c r="F24" s="30">
        <v>-30525.63</v>
      </c>
      <c r="G24" s="30">
        <v>-37804.11</v>
      </c>
      <c r="H24" s="30">
        <v>-6300.16</v>
      </c>
      <c r="I24" s="30">
        <v>-29730.84</v>
      </c>
      <c r="J24" s="30">
        <v>-27918.34</v>
      </c>
      <c r="K24" s="30">
        <v>-35652.28</v>
      </c>
      <c r="L24" s="30">
        <v>-33890.43</v>
      </c>
      <c r="M24" s="30">
        <v>-14918.2</v>
      </c>
      <c r="N24" s="30">
        <v>-10079.85</v>
      </c>
      <c r="O24" s="30">
        <f t="shared" si="4"/>
        <v>-336879.66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35607.16</v>
      </c>
      <c r="C25" s="30">
        <v>34477.04</v>
      </c>
      <c r="D25" s="30">
        <v>12816.47</v>
      </c>
      <c r="E25" s="30">
        <v>6884.15</v>
      </c>
      <c r="F25" s="30">
        <v>14569.78</v>
      </c>
      <c r="G25" s="30">
        <v>15940.43</v>
      </c>
      <c r="H25" s="30">
        <v>0</v>
      </c>
      <c r="I25" s="30">
        <v>36634.42</v>
      </c>
      <c r="J25" s="30">
        <v>22061.64</v>
      </c>
      <c r="K25" s="30">
        <v>34494.83</v>
      </c>
      <c r="L25" s="30">
        <v>34494.26</v>
      </c>
      <c r="M25" s="30">
        <v>25701.02</v>
      </c>
      <c r="N25" s="30">
        <v>7257.13</v>
      </c>
      <c r="O25" s="30">
        <f t="shared" si="4"/>
        <v>280938.3300000001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-26923.6</v>
      </c>
      <c r="C27" s="30">
        <f>+C28+C30+C41+C42+C45-C46</f>
        <v>-20182.8</v>
      </c>
      <c r="D27" s="30">
        <f t="shared" si="6"/>
        <v>-19373.2</v>
      </c>
      <c r="E27" s="30">
        <f t="shared" si="6"/>
        <v>-2204.4</v>
      </c>
      <c r="F27" s="30">
        <f t="shared" si="6"/>
        <v>-14229.6</v>
      </c>
      <c r="G27" s="30">
        <f t="shared" si="6"/>
        <v>-18673.6</v>
      </c>
      <c r="H27" s="30">
        <f t="shared" si="6"/>
        <v>-2697.2</v>
      </c>
      <c r="I27" s="30">
        <f t="shared" si="6"/>
        <v>-19364.4</v>
      </c>
      <c r="J27" s="30">
        <f t="shared" si="6"/>
        <v>-18119.2</v>
      </c>
      <c r="K27" s="30">
        <f t="shared" si="6"/>
        <v>-19302.8</v>
      </c>
      <c r="L27" s="30">
        <f t="shared" si="6"/>
        <v>-15646.4</v>
      </c>
      <c r="M27" s="30">
        <f t="shared" si="6"/>
        <v>-4584.8</v>
      </c>
      <c r="N27" s="30">
        <f t="shared" si="6"/>
        <v>-3638.8</v>
      </c>
      <c r="O27" s="30">
        <f t="shared" si="6"/>
        <v>-184940.79999999996</v>
      </c>
    </row>
    <row r="28" spans="1:15" ht="18.75" customHeight="1">
      <c r="A28" s="26" t="s">
        <v>40</v>
      </c>
      <c r="B28" s="31">
        <f>+B29</f>
        <v>-26923.6</v>
      </c>
      <c r="C28" s="31">
        <f>+C29</f>
        <v>-20182.8</v>
      </c>
      <c r="D28" s="31">
        <f aca="true" t="shared" si="7" ref="D28:O28">+D29</f>
        <v>-19373.2</v>
      </c>
      <c r="E28" s="31">
        <f t="shared" si="7"/>
        <v>-2204.4</v>
      </c>
      <c r="F28" s="31">
        <f t="shared" si="7"/>
        <v>-14229.6</v>
      </c>
      <c r="G28" s="31">
        <f t="shared" si="7"/>
        <v>-18673.6</v>
      </c>
      <c r="H28" s="31">
        <f t="shared" si="7"/>
        <v>-2697.2</v>
      </c>
      <c r="I28" s="31">
        <f t="shared" si="7"/>
        <v>-19364.4</v>
      </c>
      <c r="J28" s="31">
        <f t="shared" si="7"/>
        <v>-18119.2</v>
      </c>
      <c r="K28" s="31">
        <f t="shared" si="7"/>
        <v>-19302.8</v>
      </c>
      <c r="L28" s="31">
        <f t="shared" si="7"/>
        <v>-15646.4</v>
      </c>
      <c r="M28" s="31">
        <f t="shared" si="7"/>
        <v>-4584.8</v>
      </c>
      <c r="N28" s="31">
        <f t="shared" si="7"/>
        <v>-3638.8</v>
      </c>
      <c r="O28" s="31">
        <f t="shared" si="7"/>
        <v>-184940.79999999996</v>
      </c>
    </row>
    <row r="29" spans="1:26" ht="18.75" customHeight="1">
      <c r="A29" s="27" t="s">
        <v>41</v>
      </c>
      <c r="B29" s="16">
        <f>ROUND((-B9)*$G$3,2)</f>
        <v>-26923.6</v>
      </c>
      <c r="C29" s="16">
        <f aca="true" t="shared" si="8" ref="C29:N29">ROUND((-C9)*$G$3,2)</f>
        <v>-20182.8</v>
      </c>
      <c r="D29" s="16">
        <f t="shared" si="8"/>
        <v>-19373.2</v>
      </c>
      <c r="E29" s="16">
        <f t="shared" si="8"/>
        <v>-2204.4</v>
      </c>
      <c r="F29" s="16">
        <f t="shared" si="8"/>
        <v>-14229.6</v>
      </c>
      <c r="G29" s="16">
        <f t="shared" si="8"/>
        <v>-18673.6</v>
      </c>
      <c r="H29" s="16">
        <f t="shared" si="8"/>
        <v>-2697.2</v>
      </c>
      <c r="I29" s="16">
        <f t="shared" si="8"/>
        <v>-19364.4</v>
      </c>
      <c r="J29" s="16">
        <f t="shared" si="8"/>
        <v>-18119.2</v>
      </c>
      <c r="K29" s="16">
        <f t="shared" si="8"/>
        <v>-19302.8</v>
      </c>
      <c r="L29" s="16">
        <f t="shared" si="8"/>
        <v>-15646.4</v>
      </c>
      <c r="M29" s="16">
        <f t="shared" si="8"/>
        <v>-4584.8</v>
      </c>
      <c r="N29" s="16">
        <f t="shared" si="8"/>
        <v>-3638.8</v>
      </c>
      <c r="O29" s="32">
        <f aca="true" t="shared" si="9" ref="O29:O46">SUM(B29:N29)</f>
        <v>-184940.79999999996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304353.02</v>
      </c>
      <c r="C44" s="36">
        <f t="shared" si="11"/>
        <v>218620.22</v>
      </c>
      <c r="D44" s="36">
        <f t="shared" si="11"/>
        <v>183443.38999999998</v>
      </c>
      <c r="E44" s="36">
        <f t="shared" si="11"/>
        <v>54738.939999999995</v>
      </c>
      <c r="F44" s="36">
        <f t="shared" si="11"/>
        <v>218982.23999999996</v>
      </c>
      <c r="G44" s="36">
        <f t="shared" si="11"/>
        <v>238788.86999999997</v>
      </c>
      <c r="H44" s="36">
        <f t="shared" si="11"/>
        <v>31799.870000000006</v>
      </c>
      <c r="I44" s="36">
        <f t="shared" si="11"/>
        <v>207410.30000000002</v>
      </c>
      <c r="J44" s="36">
        <f t="shared" si="11"/>
        <v>205632.87</v>
      </c>
      <c r="K44" s="36">
        <f t="shared" si="11"/>
        <v>287371.44999999995</v>
      </c>
      <c r="L44" s="36">
        <f t="shared" si="11"/>
        <v>288050.23999999993</v>
      </c>
      <c r="M44" s="36">
        <f t="shared" si="11"/>
        <v>115847.14</v>
      </c>
      <c r="N44" s="36">
        <f t="shared" si="11"/>
        <v>57658.009999999995</v>
      </c>
      <c r="O44" s="36">
        <f>SUM(B44:N44)</f>
        <v>2412696.56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304353.02</v>
      </c>
      <c r="C50" s="51">
        <f t="shared" si="12"/>
        <v>218620.21</v>
      </c>
      <c r="D50" s="51">
        <f t="shared" si="12"/>
        <v>183443.39</v>
      </c>
      <c r="E50" s="51">
        <f t="shared" si="12"/>
        <v>54738.94</v>
      </c>
      <c r="F50" s="51">
        <f t="shared" si="12"/>
        <v>218982.24</v>
      </c>
      <c r="G50" s="51">
        <f t="shared" si="12"/>
        <v>238788.88</v>
      </c>
      <c r="H50" s="51">
        <f t="shared" si="12"/>
        <v>31799.88</v>
      </c>
      <c r="I50" s="51">
        <f t="shared" si="12"/>
        <v>207410.3</v>
      </c>
      <c r="J50" s="51">
        <f t="shared" si="12"/>
        <v>205632.88</v>
      </c>
      <c r="K50" s="51">
        <f t="shared" si="12"/>
        <v>287371.45</v>
      </c>
      <c r="L50" s="51">
        <f t="shared" si="12"/>
        <v>288050.24</v>
      </c>
      <c r="M50" s="51">
        <f t="shared" si="12"/>
        <v>115847.14</v>
      </c>
      <c r="N50" s="51">
        <f t="shared" si="12"/>
        <v>57658.02</v>
      </c>
      <c r="O50" s="36">
        <f t="shared" si="12"/>
        <v>2412696.5900000003</v>
      </c>
      <c r="Q50"/>
    </row>
    <row r="51" spans="1:18" ht="18.75" customHeight="1">
      <c r="A51" s="26" t="s">
        <v>59</v>
      </c>
      <c r="B51" s="51">
        <v>258666.22</v>
      </c>
      <c r="C51" s="51">
        <v>167060.12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425726.33999999997</v>
      </c>
      <c r="P51"/>
      <c r="Q51"/>
      <c r="R51" s="43"/>
    </row>
    <row r="52" spans="1:16" ht="18.75" customHeight="1">
      <c r="A52" s="26" t="s">
        <v>60</v>
      </c>
      <c r="B52" s="51">
        <v>45686.8</v>
      </c>
      <c r="C52" s="51">
        <v>51560.09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97246.89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183443.39</v>
      </c>
      <c r="E53" s="52">
        <v>0</v>
      </c>
      <c r="F53" s="52">
        <v>0</v>
      </c>
      <c r="G53" s="52">
        <v>0</v>
      </c>
      <c r="H53" s="51">
        <v>31799.88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215243.27000000002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54738.94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54738.94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218982.24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218982.24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238788.88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238788.88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207410.3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207410.3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205632.88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205632.88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287371.45</v>
      </c>
      <c r="L59" s="31">
        <v>288050.24</v>
      </c>
      <c r="M59" s="52">
        <v>0</v>
      </c>
      <c r="N59" s="52">
        <v>0</v>
      </c>
      <c r="O59" s="36">
        <f t="shared" si="13"/>
        <v>575421.69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115847.14</v>
      </c>
      <c r="N60" s="52">
        <v>0</v>
      </c>
      <c r="O60" s="36">
        <f t="shared" si="13"/>
        <v>115847.14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57658.02</v>
      </c>
      <c r="O61" s="55">
        <f t="shared" si="13"/>
        <v>57658.02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2020-07-24T12:16:09Z</dcterms:modified>
  <cp:category/>
  <cp:version/>
  <cp:contentType/>
  <cp:contentStatus/>
</cp:coreProperties>
</file>